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Búfalos\"/>
    </mc:Choice>
  </mc:AlternateContent>
  <bookViews>
    <workbookView xWindow="0" yWindow="0" windowWidth="20400" windowHeight="7530"/>
  </bookViews>
  <sheets>
    <sheet name="Indicadores mensuales" sheetId="8" r:id="rId1"/>
    <sheet name="Faena anual x categoría" sheetId="10" r:id="rId2"/>
    <sheet name="Faena anual x provincia" sheetId="3" r:id="rId3"/>
    <sheet name="Producción anual x provincia" sheetId="9" r:id="rId4"/>
  </sheets>
  <externalReferences>
    <externalReference r:id="rId5"/>
    <externalReference r:id="rId6"/>
    <externalReference r:id="rId7"/>
  </externalReferences>
  <definedNames>
    <definedName name="_12SET_91" localSheetId="0">[1]cabezas!#REF!</definedName>
    <definedName name="_12SET_91" localSheetId="3">[1]cabezas!#REF!</definedName>
    <definedName name="_12SET_91">[1]cabezas!#REF!</definedName>
    <definedName name="_1991">'[2]CONS-CAO'!$R$34:$R$45</definedName>
    <definedName name="_3AGO_90" localSheetId="0">[1]cabezas!#REF!</definedName>
    <definedName name="_3AGO_90" localSheetId="3">[1]cabezas!#REF!</definedName>
    <definedName name="_3AGO_90">[1]cabezas!#REF!</definedName>
    <definedName name="_6AGO_91" localSheetId="0">[1]cabezas!#REF!</definedName>
    <definedName name="_6AGO_91" localSheetId="3">[1]cabezas!#REF!</definedName>
    <definedName name="_6AGO_91">[1]cabezas!#REF!</definedName>
    <definedName name="_9SET_90" localSheetId="0">[1]cabezas!#REF!</definedName>
    <definedName name="_9SET_90" localSheetId="3">[1]cabezas!#REF!</definedName>
    <definedName name="_9SET_90">[1]cabezas!#REF!</definedName>
    <definedName name="_xlnm._FilterDatabase" localSheetId="0" hidden="1">'Indicadores mensuales'!$B$3:$G$144</definedName>
    <definedName name="_Regression_Y" hidden="1">'[2]CONS-CAO'!$G$34:$G$44</definedName>
    <definedName name="A_IMPRESIÓN_IM">[3]Indicadores!$B$1:$P$34</definedName>
    <definedName name="ANU">'[2]CONS-CAO'!$Q$34:$Q$42</definedName>
    <definedName name="_xlnm.Print_Area" localSheetId="2">'Faena anual x provincia'!$B$3:$K$20</definedName>
    <definedName name="_xlnm.Print_Area" localSheetId="3">'Producción anual x provincia'!$B$3:$K$20</definedName>
    <definedName name="_xlnm.Database" localSheetId="0">#REF!</definedName>
    <definedName name="_xlnm.Database" localSheetId="3">#REF!</definedName>
    <definedName name="_xlnm.Database">#REF!</definedName>
    <definedName name="CINCO">#N/A</definedName>
    <definedName name="dede" localSheetId="3">[1]cabezas!#REF!</definedName>
    <definedName name="dede">[1]cabezas!#REF!</definedName>
    <definedName name="DIEZ">#N/A</definedName>
    <definedName name="hoje" localSheetId="3">[1]cabezas!#REF!</definedName>
    <definedName name="hoje">[1]cabezas!#REF!</definedName>
    <definedName name="lio" localSheetId="3">#REF!</definedName>
    <definedName name="lio">#REF!</definedName>
    <definedName name="LLAMADA">#N/A</definedName>
    <definedName name="niu" localSheetId="3">[1]cabezas!#REF!</definedName>
    <definedName name="niu">[1]cabezas!#REF!</definedName>
    <definedName name="niuuuu" localSheetId="3">[1]cabezas!#REF!</definedName>
    <definedName name="niuuuu">[1]cabezas!#REF!</definedName>
    <definedName name="NUEVE">#N/A</definedName>
    <definedName name="OCHO">#N/A</definedName>
    <definedName name="opp" localSheetId="3">[1]cabezas!#REF!</definedName>
    <definedName name="opp">[1]cabezas!#REF!</definedName>
    <definedName name="plo" localSheetId="3">#REF!</definedName>
    <definedName name="plo">#REF!</definedName>
    <definedName name="POBLA">'[2]CONS-CAO'!$J$271:$J$281</definedName>
    <definedName name="SEIS">#N/A</definedName>
    <definedName name="SIETE">#N/A</definedName>
    <definedName name="vf" localSheetId="0">[1]cabezas!#REF!</definedName>
    <definedName name="vf" localSheetId="3">[1]cabezas!#REF!</definedName>
    <definedName name="vf">[1]cabezas!#REF!</definedName>
    <definedName name="xxxx" localSheetId="3">[1]cabezas!#REF!</definedName>
    <definedName name="xxxx">[1]cabezas!#REF!</definedName>
  </definedNames>
  <calcPr calcId="162913"/>
</workbook>
</file>

<file path=xl/calcChain.xml><?xml version="1.0" encoding="utf-8"?>
<calcChain xmlns="http://schemas.openxmlformats.org/spreadsheetml/2006/main">
  <c r="F17" i="8" l="1"/>
  <c r="G17" i="8"/>
  <c r="F18" i="8"/>
  <c r="G18" i="8"/>
  <c r="F19" i="8"/>
  <c r="G19" i="8"/>
  <c r="F20" i="8"/>
  <c r="G20" i="8"/>
  <c r="F21" i="8"/>
  <c r="G21" i="8"/>
  <c r="F22" i="8"/>
  <c r="G22" i="8"/>
  <c r="F23" i="8"/>
  <c r="G23" i="8"/>
  <c r="F24" i="8"/>
  <c r="G24" i="8"/>
  <c r="F25" i="8"/>
  <c r="G25" i="8"/>
  <c r="F26" i="8"/>
  <c r="G26" i="8"/>
  <c r="F27" i="8"/>
  <c r="G27" i="8"/>
  <c r="F28" i="8"/>
  <c r="G28" i="8"/>
  <c r="F29" i="8"/>
  <c r="G29" i="8"/>
  <c r="F30" i="8"/>
  <c r="G30" i="8"/>
  <c r="F31" i="8"/>
  <c r="G31" i="8"/>
  <c r="F32" i="8"/>
  <c r="G32" i="8"/>
  <c r="F33" i="8"/>
  <c r="G33" i="8"/>
  <c r="F34" i="8"/>
  <c r="G34" i="8"/>
  <c r="F35" i="8"/>
  <c r="G35" i="8"/>
  <c r="F36" i="8"/>
  <c r="G36" i="8"/>
  <c r="F37" i="8"/>
  <c r="G37" i="8"/>
  <c r="F38" i="8"/>
  <c r="G38" i="8"/>
  <c r="F39" i="8"/>
  <c r="G39" i="8"/>
  <c r="F40" i="8"/>
  <c r="G40" i="8"/>
  <c r="F41" i="8"/>
  <c r="G41" i="8"/>
  <c r="F42" i="8"/>
  <c r="G42" i="8"/>
  <c r="F43" i="8"/>
  <c r="G43" i="8"/>
  <c r="F44" i="8"/>
  <c r="G44" i="8"/>
  <c r="F45" i="8"/>
  <c r="G45" i="8"/>
  <c r="F46" i="8"/>
  <c r="G46" i="8"/>
  <c r="F47" i="8"/>
  <c r="G47" i="8"/>
  <c r="F48" i="8"/>
  <c r="G48" i="8"/>
  <c r="F49" i="8"/>
  <c r="G49" i="8"/>
  <c r="F50" i="8"/>
  <c r="G50" i="8"/>
  <c r="F51" i="8"/>
  <c r="G51" i="8"/>
  <c r="F52" i="8"/>
  <c r="G52" i="8"/>
  <c r="F53" i="8"/>
  <c r="G53" i="8"/>
  <c r="F54" i="8"/>
  <c r="G54" i="8"/>
  <c r="F55" i="8"/>
  <c r="G55" i="8"/>
  <c r="F56" i="8"/>
  <c r="G56" i="8"/>
  <c r="F57" i="8"/>
  <c r="G57" i="8"/>
  <c r="F58" i="8"/>
  <c r="G58" i="8"/>
  <c r="F59" i="8"/>
  <c r="G59" i="8"/>
  <c r="F60" i="8"/>
  <c r="G60" i="8"/>
  <c r="F61" i="8"/>
  <c r="G61" i="8"/>
  <c r="F62" i="8"/>
  <c r="G62" i="8"/>
  <c r="F63" i="8"/>
  <c r="G63" i="8"/>
  <c r="F64" i="8"/>
  <c r="G64" i="8"/>
  <c r="F65" i="8"/>
  <c r="G65" i="8"/>
  <c r="F66" i="8"/>
  <c r="G66" i="8"/>
  <c r="F67" i="8"/>
  <c r="G67" i="8"/>
  <c r="F68" i="8"/>
  <c r="G68" i="8"/>
  <c r="F69" i="8"/>
  <c r="G69" i="8"/>
  <c r="F70" i="8"/>
  <c r="G70" i="8"/>
  <c r="F71" i="8"/>
  <c r="G71" i="8"/>
  <c r="F72" i="8"/>
  <c r="G72" i="8"/>
  <c r="F73" i="8"/>
  <c r="G73" i="8"/>
  <c r="F74" i="8"/>
  <c r="G74" i="8"/>
  <c r="F75" i="8"/>
  <c r="G75" i="8"/>
  <c r="F76" i="8"/>
  <c r="G76" i="8"/>
  <c r="F77" i="8"/>
  <c r="G77" i="8"/>
  <c r="F78" i="8"/>
  <c r="G78" i="8"/>
  <c r="F79" i="8"/>
  <c r="G79" i="8"/>
  <c r="F80" i="8"/>
  <c r="G80" i="8"/>
  <c r="F81" i="8"/>
  <c r="G81" i="8"/>
  <c r="F82" i="8"/>
  <c r="G82" i="8"/>
  <c r="F83" i="8"/>
  <c r="G83" i="8"/>
  <c r="F84" i="8"/>
  <c r="G84" i="8"/>
  <c r="F85" i="8"/>
  <c r="G85" i="8"/>
  <c r="F86" i="8"/>
  <c r="G86" i="8"/>
  <c r="F87" i="8"/>
  <c r="G87" i="8"/>
  <c r="F88" i="8"/>
  <c r="G88" i="8"/>
  <c r="F89" i="8"/>
  <c r="G89" i="8"/>
  <c r="F90" i="8"/>
  <c r="G90" i="8"/>
  <c r="F91" i="8"/>
  <c r="G91" i="8"/>
  <c r="F92" i="8"/>
  <c r="G92" i="8"/>
  <c r="F93" i="8"/>
  <c r="G93" i="8"/>
  <c r="F94" i="8"/>
  <c r="G94" i="8"/>
  <c r="F95" i="8"/>
  <c r="G95" i="8"/>
  <c r="F96" i="8"/>
  <c r="G96" i="8"/>
  <c r="F97" i="8"/>
  <c r="G97" i="8"/>
  <c r="F98" i="8"/>
  <c r="G98" i="8"/>
  <c r="F99" i="8"/>
  <c r="G99" i="8"/>
  <c r="F100" i="8"/>
  <c r="G100" i="8"/>
  <c r="F101" i="8"/>
  <c r="G101" i="8"/>
  <c r="F102" i="8"/>
  <c r="G102" i="8"/>
  <c r="F103" i="8"/>
  <c r="G103" i="8"/>
  <c r="F104" i="8"/>
  <c r="G104" i="8"/>
  <c r="F105" i="8"/>
  <c r="G105" i="8"/>
  <c r="F106" i="8"/>
  <c r="G106" i="8"/>
  <c r="F107" i="8"/>
  <c r="G107" i="8"/>
  <c r="F108" i="8"/>
  <c r="G108" i="8"/>
  <c r="F109" i="8"/>
  <c r="G109" i="8"/>
  <c r="F110" i="8"/>
  <c r="G110" i="8"/>
  <c r="F111" i="8"/>
  <c r="G111" i="8"/>
  <c r="F112" i="8"/>
  <c r="G112" i="8"/>
  <c r="F113" i="8"/>
  <c r="G113" i="8"/>
  <c r="F114" i="8"/>
  <c r="G114" i="8"/>
  <c r="F115" i="8"/>
  <c r="G115" i="8"/>
  <c r="F116" i="8"/>
  <c r="G116" i="8"/>
  <c r="F117" i="8"/>
  <c r="G117" i="8"/>
  <c r="F118" i="8"/>
  <c r="G118" i="8"/>
  <c r="F119" i="8"/>
  <c r="G119" i="8"/>
  <c r="F120" i="8"/>
  <c r="G120" i="8"/>
  <c r="F121" i="8"/>
  <c r="G121" i="8"/>
  <c r="F122" i="8"/>
  <c r="G122" i="8"/>
  <c r="F123" i="8"/>
  <c r="G123" i="8"/>
  <c r="F124" i="8"/>
  <c r="G124" i="8"/>
  <c r="F125" i="8"/>
  <c r="G125" i="8"/>
  <c r="F126" i="8"/>
  <c r="G126" i="8"/>
  <c r="F127" i="8"/>
  <c r="G127" i="8"/>
  <c r="F128" i="8"/>
  <c r="G128" i="8"/>
  <c r="F129" i="8"/>
  <c r="G129" i="8"/>
  <c r="F130" i="8"/>
  <c r="G130" i="8"/>
  <c r="F131" i="8"/>
  <c r="G131" i="8"/>
  <c r="F132" i="8"/>
  <c r="G132" i="8"/>
  <c r="F133" i="8"/>
  <c r="G133" i="8"/>
  <c r="F134" i="8"/>
  <c r="G134" i="8"/>
  <c r="F135" i="8"/>
  <c r="G135" i="8"/>
  <c r="F136" i="8"/>
  <c r="G136" i="8"/>
  <c r="F137" i="8"/>
  <c r="G137" i="8"/>
  <c r="F138" i="8"/>
  <c r="G138" i="8"/>
  <c r="F139" i="8"/>
  <c r="G139" i="8"/>
  <c r="F140" i="8"/>
  <c r="G140" i="8"/>
  <c r="F141" i="8"/>
  <c r="G141" i="8"/>
  <c r="F142" i="8"/>
  <c r="G142" i="8"/>
  <c r="E142" i="8"/>
  <c r="D142" i="8"/>
  <c r="E134" i="8"/>
  <c r="D134" i="8"/>
  <c r="E121" i="8"/>
  <c r="D121" i="8"/>
  <c r="E108" i="8"/>
  <c r="D108" i="8"/>
  <c r="E95" i="8"/>
  <c r="D95" i="8"/>
  <c r="E82" i="8"/>
  <c r="D82" i="8"/>
  <c r="E69" i="8"/>
  <c r="D69" i="8"/>
  <c r="E56" i="8"/>
  <c r="D56" i="8"/>
  <c r="E43" i="8"/>
  <c r="D43" i="8"/>
  <c r="E30" i="8"/>
  <c r="D30" i="8"/>
  <c r="F6" i="8"/>
  <c r="F7" i="8"/>
  <c r="F8" i="8"/>
  <c r="F9" i="8"/>
  <c r="F10" i="8"/>
  <c r="F11" i="8"/>
  <c r="F12" i="8"/>
  <c r="F13" i="8"/>
  <c r="F14" i="8"/>
  <c r="F15" i="8"/>
  <c r="F16" i="8"/>
  <c r="F5" i="8"/>
  <c r="D20" i="9"/>
  <c r="E20" i="9"/>
  <c r="F20" i="9"/>
  <c r="G20" i="9"/>
  <c r="H20" i="9"/>
  <c r="I20" i="9"/>
  <c r="J20" i="9"/>
  <c r="K20" i="9"/>
  <c r="L20" i="9"/>
  <c r="C20" i="9"/>
  <c r="J6" i="10"/>
  <c r="J7" i="10"/>
  <c r="J8" i="10"/>
  <c r="J9" i="10"/>
  <c r="J10" i="10"/>
  <c r="J11" i="10"/>
  <c r="J12" i="10"/>
  <c r="J13" i="10"/>
  <c r="J14" i="10"/>
  <c r="D20" i="3" l="1"/>
  <c r="E20" i="3"/>
  <c r="F20" i="3"/>
  <c r="G20" i="3"/>
  <c r="H20" i="3"/>
  <c r="I20" i="3"/>
  <c r="J20" i="3"/>
  <c r="K20" i="3"/>
  <c r="L20" i="3"/>
  <c r="C20" i="3"/>
  <c r="J5" i="10" l="1"/>
  <c r="G16" i="8" l="1"/>
  <c r="G15" i="8"/>
  <c r="G14" i="8"/>
  <c r="G13" i="8"/>
  <c r="G12" i="8"/>
  <c r="G11" i="8"/>
  <c r="G10" i="8"/>
  <c r="G9" i="8"/>
  <c r="G8" i="8"/>
  <c r="G7" i="8"/>
  <c r="G6" i="8"/>
  <c r="G5" i="8"/>
  <c r="E17" i="8"/>
  <c r="D17" i="8"/>
</calcChain>
</file>

<file path=xl/sharedStrings.xml><?xml version="1.0" encoding="utf-8"?>
<sst xmlns="http://schemas.openxmlformats.org/spreadsheetml/2006/main" count="202" uniqueCount="67">
  <si>
    <t>Total</t>
  </si>
  <si>
    <t>FAENA</t>
  </si>
  <si>
    <t>PRODUCCIÓN</t>
  </si>
  <si>
    <t>Enero</t>
  </si>
  <si>
    <t>Febrero</t>
  </si>
  <si>
    <t>Marzo</t>
  </si>
  <si>
    <t>Abril</t>
  </si>
  <si>
    <t>Mayo</t>
  </si>
  <si>
    <t>Junio</t>
  </si>
  <si>
    <t xml:space="preserve">Julio </t>
  </si>
  <si>
    <t>Agosto</t>
  </si>
  <si>
    <t>Septiembre</t>
  </si>
  <si>
    <t>Octubre</t>
  </si>
  <si>
    <t>Noviembre</t>
  </si>
  <si>
    <t>Diciembre</t>
  </si>
  <si>
    <t>Año</t>
  </si>
  <si>
    <t>Mes</t>
  </si>
  <si>
    <t>Cabezas</t>
  </si>
  <si>
    <t>Kilos</t>
  </si>
  <si>
    <t>Toneladas</t>
  </si>
  <si>
    <t>Bubilla</t>
  </si>
  <si>
    <t>Bubillito</t>
  </si>
  <si>
    <t>Bubillo</t>
  </si>
  <si>
    <t>Búfala</t>
  </si>
  <si>
    <t xml:space="preserve">Búfalo </t>
  </si>
  <si>
    <t>Bucerra</t>
  </si>
  <si>
    <t>Bucerro</t>
  </si>
  <si>
    <t>Total general</t>
  </si>
  <si>
    <t>AÑO</t>
  </si>
  <si>
    <t>Producción anual por provincia (Tn)</t>
  </si>
  <si>
    <t>Faena anual por categoría (cab)</t>
  </si>
  <si>
    <t>Faena anual por provincia (cab)</t>
  </si>
  <si>
    <t>Indicadores bubalinos - Faena y Producción</t>
  </si>
  <si>
    <t>Total 2020</t>
  </si>
  <si>
    <t>Total 2021</t>
  </si>
  <si>
    <t>Total 2022</t>
  </si>
  <si>
    <t>Total 2024</t>
  </si>
  <si>
    <t>2025*</t>
  </si>
  <si>
    <t>* Datos provisorios sujetos a revisión.</t>
  </si>
  <si>
    <t>Total Enero - Julio 2025</t>
  </si>
  <si>
    <t>Total 2023</t>
  </si>
  <si>
    <t>BUENOS AIRES</t>
  </si>
  <si>
    <t>CATAMARCA</t>
  </si>
  <si>
    <t>CHACO</t>
  </si>
  <si>
    <t>CORDOBA</t>
  </si>
  <si>
    <t>CORRIENTES</t>
  </si>
  <si>
    <t>ENTRE RIOS</t>
  </si>
  <si>
    <t>FORMOSA</t>
  </si>
  <si>
    <t>JUJUY</t>
  </si>
  <si>
    <t>LA PAMPA</t>
  </si>
  <si>
    <t>MENDOZA</t>
  </si>
  <si>
    <t>MISIONES</t>
  </si>
  <si>
    <t>SALTA</t>
  </si>
  <si>
    <t>SAN LUIS</t>
  </si>
  <si>
    <t>SANTA FE</t>
  </si>
  <si>
    <t>SANTIAGO DEL ESTERO</t>
  </si>
  <si>
    <t>TUCUMAN</t>
  </si>
  <si>
    <t>FAENA (cabezas)</t>
  </si>
  <si>
    <t>PRODUCCIÓN (toneladas)</t>
  </si>
  <si>
    <t>CATEGORÍA (cabezas)</t>
  </si>
  <si>
    <t>Total 2015</t>
  </si>
  <si>
    <t>Total 2016</t>
  </si>
  <si>
    <t>Total 2017</t>
  </si>
  <si>
    <t>Total 2018</t>
  </si>
  <si>
    <t>Total 2019</t>
  </si>
  <si>
    <t>Peso promedio res (Kg.)</t>
  </si>
  <si>
    <t>Fuente: Elaboración propia en base a datos de DNCCA.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</si>
</sst>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 * #,##0_ ;_ * \-#,##0_ ;_ * &quot;-&quot;??_ ;_ @_ "/>
    <numFmt numFmtId="166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2">
    <xf numFmtId="0" fontId="0" fillId="0" borderId="0" xfId="0"/>
    <xf numFmtId="0" fontId="4" fillId="0" borderId="0" xfId="0" applyFont="1"/>
    <xf numFmtId="0" fontId="5" fillId="0" borderId="0" xfId="0" applyFont="1"/>
    <xf numFmtId="0" fontId="3" fillId="2" borderId="0" xfId="0" applyFont="1" applyFill="1"/>
    <xf numFmtId="0" fontId="3" fillId="0" borderId="0" xfId="0" applyFont="1"/>
    <xf numFmtId="0" fontId="6" fillId="0" borderId="0" xfId="2" applyFont="1"/>
    <xf numFmtId="0" fontId="7" fillId="2" borderId="1" xfId="2" applyFont="1" applyFill="1" applyBorder="1" applyAlignment="1">
      <alignment horizontal="center"/>
    </xf>
    <xf numFmtId="166" fontId="6" fillId="2" borderId="1" xfId="2" applyNumberFormat="1" applyFont="1" applyFill="1" applyBorder="1"/>
    <xf numFmtId="0" fontId="6" fillId="2" borderId="1" xfId="2" applyFont="1" applyFill="1" applyBorder="1"/>
    <xf numFmtId="166" fontId="7" fillId="2" borderId="1" xfId="2" applyNumberFormat="1" applyFont="1" applyFill="1" applyBorder="1"/>
    <xf numFmtId="166" fontId="6" fillId="0" borderId="0" xfId="2" applyNumberFormat="1" applyFont="1"/>
    <xf numFmtId="166" fontId="6" fillId="2" borderId="2" xfId="2" applyNumberFormat="1" applyFont="1" applyFill="1" applyBorder="1"/>
    <xf numFmtId="0" fontId="6" fillId="2" borderId="2" xfId="2" applyFont="1" applyFill="1" applyBorder="1"/>
    <xf numFmtId="0" fontId="7" fillId="3" borderId="1" xfId="2" applyFont="1" applyFill="1" applyBorder="1" applyAlignment="1">
      <alignment horizontal="center" vertical="center"/>
    </xf>
    <xf numFmtId="0" fontId="8" fillId="0" borderId="0" xfId="2" applyFont="1"/>
    <xf numFmtId="0" fontId="7" fillId="3" borderId="1" xfId="2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2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NumberFormat="1" applyFont="1"/>
    <xf numFmtId="165" fontId="5" fillId="0" borderId="1" xfId="1" applyNumberFormat="1" applyFont="1" applyBorder="1" applyAlignment="1">
      <alignment vertical="center"/>
    </xf>
    <xf numFmtId="165" fontId="5" fillId="2" borderId="1" xfId="1" applyNumberFormat="1" applyFont="1" applyFill="1" applyBorder="1" applyAlignment="1">
      <alignment vertical="center"/>
    </xf>
    <xf numFmtId="0" fontId="5" fillId="0" borderId="1" xfId="0" applyFont="1" applyBorder="1" applyAlignment="1">
      <alignment horizontal="left"/>
    </xf>
    <xf numFmtId="3" fontId="5" fillId="0" borderId="0" xfId="0" applyNumberFormat="1" applyFont="1" applyAlignment="1">
      <alignment vertical="center"/>
    </xf>
    <xf numFmtId="165" fontId="10" fillId="0" borderId="0" xfId="1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7" fillId="3" borderId="1" xfId="2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165" fontId="10" fillId="3" borderId="1" xfId="1" applyNumberFormat="1" applyFont="1" applyFill="1" applyBorder="1" applyAlignment="1">
      <alignment vertical="center"/>
    </xf>
    <xf numFmtId="165" fontId="5" fillId="0" borderId="1" xfId="1" applyNumberFormat="1" applyFont="1" applyBorder="1"/>
    <xf numFmtId="165" fontId="5" fillId="0" borderId="1" xfId="1" applyNumberFormat="1" applyFont="1" applyBorder="1" applyAlignment="1">
      <alignment horizontal="center"/>
    </xf>
    <xf numFmtId="0" fontId="6" fillId="0" borderId="0" xfId="2" applyFont="1" applyAlignment="1"/>
    <xf numFmtId="165" fontId="6" fillId="2" borderId="0" xfId="5" applyNumberFormat="1" applyFont="1" applyFill="1" applyAlignment="1"/>
    <xf numFmtId="0" fontId="6" fillId="0" borderId="0" xfId="2" applyNumberFormat="1" applyFont="1" applyAlignment="1"/>
    <xf numFmtId="0" fontId="6" fillId="2" borderId="0" xfId="2" applyFont="1" applyFill="1"/>
    <xf numFmtId="165" fontId="6" fillId="0" borderId="1" xfId="4" applyNumberFormat="1" applyFont="1" applyBorder="1" applyAlignment="1">
      <alignment horizontal="center"/>
    </xf>
    <xf numFmtId="165" fontId="6" fillId="4" borderId="1" xfId="4" applyNumberFormat="1" applyFont="1" applyFill="1" applyBorder="1" applyAlignment="1">
      <alignment horizontal="center"/>
    </xf>
    <xf numFmtId="165" fontId="6" fillId="0" borderId="0" xfId="2" applyNumberFormat="1" applyFont="1"/>
    <xf numFmtId="165" fontId="6" fillId="0" borderId="1" xfId="4" applyNumberFormat="1" applyFont="1" applyFill="1" applyBorder="1" applyAlignment="1">
      <alignment horizontal="center"/>
    </xf>
    <xf numFmtId="0" fontId="7" fillId="3" borderId="1" xfId="2" applyFont="1" applyFill="1" applyBorder="1" applyAlignment="1">
      <alignment vertical="center"/>
    </xf>
    <xf numFmtId="165" fontId="7" fillId="3" borderId="1" xfId="4" applyNumberFormat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vertical="center"/>
    </xf>
    <xf numFmtId="165" fontId="6" fillId="2" borderId="1" xfId="4" applyNumberFormat="1" applyFont="1" applyFill="1" applyBorder="1" applyAlignment="1">
      <alignment horizontal="center"/>
    </xf>
    <xf numFmtId="0" fontId="7" fillId="2" borderId="0" xfId="2" applyFont="1" applyFill="1"/>
    <xf numFmtId="0" fontId="7" fillId="3" borderId="1" xfId="2" applyFont="1" applyFill="1" applyBorder="1" applyAlignment="1">
      <alignment horizontal="center" vertical="center" wrapText="1"/>
    </xf>
    <xf numFmtId="0" fontId="6" fillId="0" borderId="1" xfId="2" applyFont="1" applyBorder="1" applyAlignment="1">
      <alignment horizontal="center"/>
    </xf>
    <xf numFmtId="0" fontId="7" fillId="3" borderId="1" xfId="2" applyFont="1" applyFill="1" applyBorder="1" applyAlignment="1">
      <alignment horizontal="center"/>
    </xf>
    <xf numFmtId="1" fontId="6" fillId="0" borderId="0" xfId="2" applyNumberFormat="1" applyFont="1"/>
    <xf numFmtId="1" fontId="6" fillId="2" borderId="1" xfId="2" applyNumberFormat="1" applyFont="1" applyFill="1" applyBorder="1"/>
    <xf numFmtId="0" fontId="5" fillId="0" borderId="0" xfId="0" applyFont="1" applyFill="1" applyAlignment="1">
      <alignment vertical="center"/>
    </xf>
    <xf numFmtId="0" fontId="5" fillId="0" borderId="0" xfId="0" applyFont="1" applyFill="1"/>
    <xf numFmtId="165" fontId="6" fillId="0" borderId="0" xfId="1" applyNumberFormat="1" applyFont="1"/>
    <xf numFmtId="165" fontId="6" fillId="0" borderId="1" xfId="4" applyNumberFormat="1" applyFont="1" applyFill="1" applyBorder="1" applyAlignment="1">
      <alignment horizontal="center" vertical="center" wrapText="1"/>
    </xf>
    <xf numFmtId="0" fontId="6" fillId="0" borderId="0" xfId="2" applyFont="1" applyAlignment="1">
      <alignment horizontal="center"/>
    </xf>
    <xf numFmtId="0" fontId="6" fillId="2" borderId="0" xfId="2" applyFont="1" applyFill="1" applyAlignment="1">
      <alignment horizontal="center"/>
    </xf>
    <xf numFmtId="0" fontId="8" fillId="0" borderId="0" xfId="2" applyFont="1" applyAlignment="1">
      <alignment horizontal="left"/>
    </xf>
    <xf numFmtId="0" fontId="6" fillId="0" borderId="0" xfId="2" applyFont="1" applyAlignment="1">
      <alignment horizontal="left"/>
    </xf>
    <xf numFmtId="165" fontId="7" fillId="3" borderId="1" xfId="1" applyNumberFormat="1" applyFont="1" applyFill="1" applyBorder="1" applyAlignment="1">
      <alignment horizontal="left" vertical="center"/>
    </xf>
    <xf numFmtId="0" fontId="7" fillId="3" borderId="1" xfId="3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/>
    </xf>
  </cellXfs>
  <cellStyles count="6">
    <cellStyle name="Millares" xfId="1" builtinId="3"/>
    <cellStyle name="Millares 2" xfId="4"/>
    <cellStyle name="Millares 5" xfId="5"/>
    <cellStyle name="Normal" xfId="0" builtinId="0"/>
    <cellStyle name="Normal 2" xfId="2"/>
    <cellStyle name="Normal 6 3 2" xfId="3"/>
  </cellStyles>
  <dxfs count="94">
    <dxf>
      <numFmt numFmtId="167" formatCode=";;;"/>
    </dxf>
    <dxf>
      <numFmt numFmtId="167" formatCode=";;;"/>
    </dxf>
    <dxf>
      <numFmt numFmtId="167" formatCode=";;;"/>
    </dxf>
    <dxf>
      <numFmt numFmtId="167" formatCode=";;;"/>
    </dxf>
    <dxf>
      <numFmt numFmtId="167" formatCode=";;;"/>
    </dxf>
    <dxf>
      <numFmt numFmtId="167" formatCode=";;;"/>
    </dxf>
    <dxf>
      <numFmt numFmtId="167" formatCode=";;;"/>
    </dxf>
    <dxf>
      <numFmt numFmtId="167" formatCode=";;;"/>
    </dxf>
    <dxf>
      <numFmt numFmtId="167" formatCode=";;;"/>
    </dxf>
    <dxf>
      <numFmt numFmtId="167" formatCode=";;;"/>
    </dxf>
    <dxf>
      <numFmt numFmtId="167" formatCode=";;;"/>
    </dxf>
    <dxf>
      <numFmt numFmtId="167" formatCode=";;;"/>
    </dxf>
    <dxf>
      <numFmt numFmtId="167" formatCode=";;;"/>
    </dxf>
    <dxf>
      <numFmt numFmtId="167" formatCode=";;;"/>
    </dxf>
    <dxf>
      <numFmt numFmtId="167" formatCode=";;;"/>
    </dxf>
    <dxf>
      <numFmt numFmtId="167" formatCode=";;;"/>
    </dxf>
    <dxf>
      <numFmt numFmtId="167" formatCode=";;;"/>
    </dxf>
    <dxf>
      <numFmt numFmtId="167" formatCode=";;;"/>
    </dxf>
    <dxf>
      <numFmt numFmtId="167" formatCode=";;;"/>
    </dxf>
    <dxf>
      <numFmt numFmtId="167" formatCode=";;;"/>
    </dxf>
    <dxf>
      <numFmt numFmtId="167" formatCode=";;;"/>
    </dxf>
    <dxf>
      <numFmt numFmtId="167" formatCode=";;;"/>
    </dxf>
    <dxf>
      <numFmt numFmtId="167" formatCode=";;;"/>
    </dxf>
    <dxf>
      <numFmt numFmtId="167" formatCode=";;;"/>
    </dxf>
    <dxf>
      <numFmt numFmtId="167" formatCode=";;;"/>
    </dxf>
    <dxf>
      <numFmt numFmtId="167" formatCode=";;;"/>
    </dxf>
    <dxf>
      <numFmt numFmtId="167" formatCode=";;;"/>
    </dxf>
    <dxf>
      <numFmt numFmtId="167" formatCode=";;;"/>
    </dxf>
    <dxf>
      <numFmt numFmtId="167" formatCode=";;;"/>
    </dxf>
    <dxf>
      <numFmt numFmtId="167" formatCode=";;;"/>
    </dxf>
    <dxf>
      <numFmt numFmtId="167" formatCode=";;;"/>
    </dxf>
    <dxf>
      <numFmt numFmtId="167" formatCode=";;;"/>
    </dxf>
    <dxf>
      <numFmt numFmtId="167" formatCode=";;;"/>
    </dxf>
    <dxf>
      <numFmt numFmtId="167" formatCode=";;;"/>
    </dxf>
    <dxf>
      <numFmt numFmtId="167" formatCode=";;;"/>
    </dxf>
    <dxf>
      <numFmt numFmtId="167" formatCode=";;;"/>
    </dxf>
    <dxf>
      <numFmt numFmtId="167" formatCode=";;;"/>
    </dxf>
    <dxf>
      <numFmt numFmtId="167" formatCode=";;;"/>
    </dxf>
    <dxf>
      <numFmt numFmtId="167" formatCode=";;;"/>
    </dxf>
    <dxf>
      <numFmt numFmtId="167" formatCode=";;;"/>
    </dxf>
    <dxf>
      <numFmt numFmtId="167" formatCode=";;;"/>
    </dxf>
    <dxf>
      <numFmt numFmtId="167" formatCode=";;;"/>
    </dxf>
    <dxf>
      <numFmt numFmtId="167" formatCode=";;;"/>
    </dxf>
    <dxf>
      <numFmt numFmtId="167" formatCode=";;;"/>
    </dxf>
    <dxf>
      <numFmt numFmtId="167" formatCode=";;;"/>
    </dxf>
    <dxf>
      <numFmt numFmtId="167" formatCode=";;;"/>
    </dxf>
    <dxf>
      <numFmt numFmtId="167" formatCode=";;;"/>
    </dxf>
    <dxf>
      <numFmt numFmtId="167" formatCode=";;;"/>
    </dxf>
    <dxf>
      <numFmt numFmtId="167" formatCode=";;;"/>
    </dxf>
    <dxf>
      <numFmt numFmtId="167" formatCode=";;;"/>
    </dxf>
    <dxf>
      <numFmt numFmtId="167" formatCode=";;;"/>
    </dxf>
    <dxf>
      <numFmt numFmtId="167" formatCode=";;;"/>
    </dxf>
    <dxf>
      <numFmt numFmtId="167" formatCode=";;;"/>
    </dxf>
    <dxf>
      <numFmt numFmtId="167" formatCode=";;;"/>
    </dxf>
    <dxf>
      <numFmt numFmtId="167" formatCode=";;;"/>
    </dxf>
    <dxf>
      <numFmt numFmtId="167" formatCode=";;;"/>
    </dxf>
    <dxf>
      <numFmt numFmtId="167" formatCode=";;;"/>
    </dxf>
    <dxf>
      <numFmt numFmtId="167" formatCode=";;;"/>
    </dxf>
    <dxf>
      <numFmt numFmtId="167" formatCode=";;;"/>
    </dxf>
    <dxf>
      <numFmt numFmtId="167" formatCode=";;;"/>
    </dxf>
    <dxf>
      <numFmt numFmtId="167" formatCode=";;;"/>
    </dxf>
    <dxf>
      <numFmt numFmtId="167" formatCode=";;;"/>
    </dxf>
    <dxf>
      <numFmt numFmtId="167" formatCode=";;;"/>
    </dxf>
    <dxf>
      <numFmt numFmtId="167" formatCode=";;;"/>
    </dxf>
    <dxf>
      <numFmt numFmtId="167" formatCode=";;;"/>
    </dxf>
    <dxf>
      <numFmt numFmtId="167" formatCode=";;;"/>
    </dxf>
    <dxf>
      <numFmt numFmtId="167" formatCode=";;;"/>
    </dxf>
    <dxf>
      <numFmt numFmtId="167" formatCode=";;;"/>
    </dxf>
    <dxf>
      <numFmt numFmtId="167" formatCode=";;;"/>
    </dxf>
    <dxf>
      <numFmt numFmtId="167" formatCode=";;;"/>
    </dxf>
    <dxf>
      <numFmt numFmtId="167" formatCode=";;;"/>
    </dxf>
    <dxf>
      <numFmt numFmtId="167" formatCode=";;;"/>
    </dxf>
    <dxf>
      <numFmt numFmtId="167" formatCode=";;;"/>
    </dxf>
    <dxf>
      <numFmt numFmtId="167" formatCode=";;;"/>
    </dxf>
    <dxf>
      <numFmt numFmtId="167" formatCode=";;;"/>
    </dxf>
    <dxf>
      <numFmt numFmtId="167" formatCode=";;;"/>
    </dxf>
    <dxf>
      <numFmt numFmtId="167" formatCode=";;;"/>
    </dxf>
    <dxf>
      <numFmt numFmtId="167" formatCode=";;;"/>
    </dxf>
    <dxf>
      <numFmt numFmtId="167" formatCode=";;;"/>
    </dxf>
    <dxf>
      <numFmt numFmtId="167" formatCode=";;;"/>
    </dxf>
    <dxf>
      <numFmt numFmtId="167" formatCode=";;;"/>
    </dxf>
    <dxf>
      <numFmt numFmtId="167" formatCode=";;;"/>
    </dxf>
    <dxf>
      <numFmt numFmtId="167" formatCode=";;;"/>
    </dxf>
    <dxf>
      <numFmt numFmtId="167" formatCode=";;;"/>
    </dxf>
    <dxf>
      <numFmt numFmtId="167" formatCode=";;;"/>
    </dxf>
    <dxf>
      <numFmt numFmtId="167" formatCode=";;;"/>
    </dxf>
    <dxf>
      <numFmt numFmtId="167" formatCode=";;;"/>
    </dxf>
    <dxf>
      <numFmt numFmtId="167" formatCode=";;;"/>
    </dxf>
    <dxf>
      <numFmt numFmtId="167" formatCode=";;;"/>
    </dxf>
    <dxf>
      <numFmt numFmtId="167" formatCode=";;;"/>
    </dxf>
    <dxf>
      <numFmt numFmtId="167" formatCode=";;;"/>
    </dxf>
    <dxf>
      <numFmt numFmtId="167" formatCode=";;;"/>
    </dxf>
    <dxf>
      <numFmt numFmtId="167" formatCode=";;;"/>
    </dxf>
    <dxf>
      <numFmt numFmtId="167" formatCode=";;;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&#225;fico%20en%20D:%20MCO%20Personal%20AACREA%20I%20Agosto%20Primera%20Parte.doc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arios/Cuadros%20Generales%20al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otano\Mis%20documentos\MCO\MCO2\INDICA\Indicadores%202003\Indicadores%201990-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2"/>
      <sheetName val="cabezas"/>
      <sheetName val="%"/>
    </sheetNames>
    <sheetDataSet>
      <sheetData sheetId="0" refreshError="1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so limpio"/>
      <sheetName val="Tipo de Cambio"/>
      <sheetName val="FAENA SENASA"/>
      <sheetName val="FAENA ONCCA"/>
      <sheetName val="Calculo"/>
      <sheetName val="Cotización Internacional"/>
      <sheetName val="ANUAL"/>
      <sheetName val="IMNL"/>
      <sheetName val="CONS-CAO"/>
      <sheetName val="Indicadores"/>
      <sheetName val="Indicadores Anual"/>
      <sheetName val="Series (2)"/>
      <sheetName val="% Nov y Hembras"/>
      <sheetName val="Ternero Invernada"/>
      <sheetName val="Liniers Precios Categorías"/>
      <sheetName val="Cortes"/>
      <sheetName val="Entrada Liniers por categoria"/>
      <sheetName val="CCDH-Liniers"/>
      <sheetName val="Entradas Liniers"/>
      <sheetName val="GRAFICOS ARTICULO"/>
      <sheetName val="EXPORTACIONES"/>
      <sheetName val="Precio Hilton Promedio"/>
      <sheetName val="Precios Hilton por Cor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4">
          <cell r="G34">
            <v>812306</v>
          </cell>
          <cell r="Q34">
            <v>79.132599598262829</v>
          </cell>
          <cell r="R34">
            <v>77.643545304747136</v>
          </cell>
        </row>
        <row r="35">
          <cell r="G35">
            <v>738816</v>
          </cell>
          <cell r="Q35">
            <v>71.192132612825262</v>
          </cell>
          <cell r="R35">
            <v>77.336691677622682</v>
          </cell>
        </row>
        <row r="36">
          <cell r="G36">
            <v>766240</v>
          </cell>
          <cell r="Q36">
            <v>73.578957716962009</v>
          </cell>
          <cell r="R36">
            <v>72.194407437341752</v>
          </cell>
        </row>
        <row r="37">
          <cell r="G37">
            <v>902873</v>
          </cell>
          <cell r="Q37">
            <v>88.579591989628057</v>
          </cell>
          <cell r="R37">
            <v>89.809864100595107</v>
          </cell>
        </row>
        <row r="38">
          <cell r="G38">
            <v>877358</v>
          </cell>
          <cell r="Q38">
            <v>83.712396583709747</v>
          </cell>
          <cell r="R38">
            <v>82.13716331466145</v>
          </cell>
        </row>
        <row r="39">
          <cell r="G39">
            <v>693182</v>
          </cell>
          <cell r="Q39">
            <v>62.403801433842411</v>
          </cell>
          <cell r="R39">
            <v>63.270520898201333</v>
          </cell>
        </row>
        <row r="40">
          <cell r="G40">
            <v>806566</v>
          </cell>
          <cell r="Q40">
            <v>75.598329789127078</v>
          </cell>
          <cell r="R40">
            <v>74.175780572665005</v>
          </cell>
        </row>
        <row r="41">
          <cell r="G41">
            <v>751553</v>
          </cell>
          <cell r="Q41">
            <v>72.530745242168081</v>
          </cell>
          <cell r="R41">
            <v>71.165919390836962</v>
          </cell>
        </row>
        <row r="42">
          <cell r="G42">
            <v>676262</v>
          </cell>
          <cell r="Q42">
            <v>65.527402240612673</v>
          </cell>
          <cell r="R42">
            <v>66.437505049510065</v>
          </cell>
        </row>
        <row r="43">
          <cell r="G43">
            <v>755373</v>
          </cell>
          <cell r="R43">
            <v>74.052877920996139</v>
          </cell>
        </row>
        <row r="44">
          <cell r="G44">
            <v>709663</v>
          </cell>
          <cell r="R44">
            <v>71.476413382646314</v>
          </cell>
        </row>
        <row r="45">
          <cell r="R45">
            <v>73.674180292199551</v>
          </cell>
        </row>
        <row r="271">
          <cell r="J271">
            <v>36566094.895728774</v>
          </cell>
        </row>
        <row r="272">
          <cell r="J272">
            <v>36911465.684289366</v>
          </cell>
        </row>
        <row r="273">
          <cell r="J273">
            <v>37260098.537938699</v>
          </cell>
        </row>
        <row r="274">
          <cell r="J274">
            <v>37612024.329357214</v>
          </cell>
        </row>
        <row r="275">
          <cell r="J275">
            <v>37967274.036470667</v>
          </cell>
        </row>
        <row r="276">
          <cell r="J276">
            <v>38325879.116145276</v>
          </cell>
        </row>
        <row r="277">
          <cell r="J277">
            <v>38687871.260243967</v>
          </cell>
        </row>
        <row r="278">
          <cell r="J278">
            <v>39053282.459962808</v>
          </cell>
        </row>
        <row r="279">
          <cell r="J279">
            <v>39422145.008658223</v>
          </cell>
        </row>
        <row r="280">
          <cell r="J280">
            <v>39794491.504700951</v>
          </cell>
        </row>
        <row r="281">
          <cell r="J281">
            <v>40170354.854356915</v>
          </cell>
        </row>
      </sheetData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dores"/>
      <sheetName val="Exportaciones Anuales"/>
      <sheetName val="peso limpio"/>
      <sheetName val="Tipo de Cambio"/>
      <sheetName val="FAENA SENASA"/>
      <sheetName val="FAENA ONCCA"/>
      <sheetName val="Calculo"/>
      <sheetName val="Cotización Internacional"/>
      <sheetName val="ANUAL"/>
      <sheetName val="IMNL"/>
      <sheetName val="CONS-CAO"/>
      <sheetName val="Indicadores Anual"/>
      <sheetName val="Series (2)"/>
      <sheetName val="% Nov y Hembras"/>
      <sheetName val="Ternero Invernada"/>
      <sheetName val="Liniers Precios Categorías"/>
      <sheetName val="Cortes"/>
      <sheetName val="Entrada Liniers por categoria"/>
      <sheetName val="CCDH-Liniers"/>
      <sheetName val="Entradas Liniers"/>
      <sheetName val="GRAFICOS ARTICULO"/>
      <sheetName val="EXPORTACIONES"/>
      <sheetName val="Precios Hilton por Corte"/>
      <sheetName val="Precio Hilton Promedio"/>
    </sheetNames>
    <sheetDataSet>
      <sheetData sheetId="0">
        <row r="1">
          <cell r="B1" t="str">
            <v>PRINCIPALES INDICADORES GANADEROS</v>
          </cell>
        </row>
        <row r="2">
          <cell r="B2" t="str">
            <v>TOTAL COUNTRY (e)</v>
          </cell>
          <cell r="C2" t="str">
            <v>PRODUCTION (2)</v>
          </cell>
          <cell r="F2" t="str">
            <v>EXPORTS</v>
          </cell>
          <cell r="I2" t="str">
            <v>TOTAL  PER</v>
          </cell>
          <cell r="J2" t="str">
            <v>STEERS</v>
          </cell>
        </row>
        <row r="3">
          <cell r="B3" t="str">
            <v xml:space="preserve">INDICADORES </v>
          </cell>
          <cell r="C3" t="str">
            <v>Promedios</v>
          </cell>
          <cell r="D3" t="str">
            <v>PERCENTAGE SHARE</v>
          </cell>
          <cell r="E3" t="str">
            <v>Variación  %</v>
          </cell>
          <cell r="F3" t="str">
            <v>TOTAL</v>
          </cell>
          <cell r="I3" t="str">
            <v>CAPITA CONSUMPTION</v>
          </cell>
          <cell r="J3" t="str">
            <v>PRICE</v>
          </cell>
          <cell r="L3" t="str">
            <v>INDEX</v>
          </cell>
          <cell r="M3" t="str">
            <v>WEIGHT</v>
          </cell>
        </row>
        <row r="4">
          <cell r="C4" t="str">
            <v>1980-1989</v>
          </cell>
          <cell r="D4" t="str">
            <v>1990-1999</v>
          </cell>
          <cell r="E4" t="str">
            <v>80'/90'</v>
          </cell>
          <cell r="F4">
            <v>1990</v>
          </cell>
          <cell r="G4">
            <v>1991</v>
          </cell>
          <cell r="H4">
            <v>1992</v>
          </cell>
          <cell r="I4" t="str">
            <v>1993</v>
          </cell>
          <cell r="J4">
            <v>1994</v>
          </cell>
          <cell r="K4" t="str">
            <v xml:space="preserve">1995 </v>
          </cell>
          <cell r="L4">
            <v>1996</v>
          </cell>
          <cell r="M4" t="str">
            <v>1997</v>
          </cell>
          <cell r="N4">
            <v>1998</v>
          </cell>
          <cell r="O4">
            <v>1999</v>
          </cell>
          <cell r="P4">
            <v>2000</v>
          </cell>
        </row>
        <row r="6">
          <cell r="B6" t="str">
            <v>Existencias</v>
          </cell>
          <cell r="C6">
            <v>53934.571428571428</v>
          </cell>
          <cell r="D6">
            <v>51301.23</v>
          </cell>
          <cell r="E6">
            <v>-4.8824740028923896</v>
          </cell>
          <cell r="F6">
            <v>51564</v>
          </cell>
          <cell r="G6">
            <v>51915</v>
          </cell>
          <cell r="H6">
            <v>53011</v>
          </cell>
          <cell r="I6">
            <v>52655.199999999997</v>
          </cell>
          <cell r="J6">
            <v>53157</v>
          </cell>
          <cell r="K6">
            <v>52648.6</v>
          </cell>
          <cell r="L6">
            <v>50861</v>
          </cell>
          <cell r="M6">
            <v>50058.9</v>
          </cell>
          <cell r="N6">
            <v>48084.9</v>
          </cell>
          <cell r="O6">
            <v>49056.7</v>
          </cell>
          <cell r="P6">
            <v>48674.400000000001</v>
          </cell>
        </row>
        <row r="7">
          <cell r="B7" t="str">
            <v>(Miles de Cabezas)</v>
          </cell>
        </row>
        <row r="8">
          <cell r="B8" t="str">
            <v>Ingreso Merc.Liniers</v>
          </cell>
          <cell r="C8">
            <v>2637</v>
          </cell>
          <cell r="D8">
            <v>2051.3328000000001</v>
          </cell>
          <cell r="E8">
            <v>-22.209601820250281</v>
          </cell>
          <cell r="F8">
            <v>2623.6840000000002</v>
          </cell>
          <cell r="G8">
            <v>2452.4540000000002</v>
          </cell>
          <cell r="H8">
            <v>2358.2130000000002</v>
          </cell>
          <cell r="I8">
            <v>2170.3200000000002</v>
          </cell>
          <cell r="J8">
            <v>1971.855</v>
          </cell>
          <cell r="K8">
            <v>1774.203</v>
          </cell>
          <cell r="L8">
            <v>1692.539</v>
          </cell>
          <cell r="M8">
            <v>1636.1949999999999</v>
          </cell>
          <cell r="N8">
            <v>1805.7529999999999</v>
          </cell>
          <cell r="O8">
            <v>2028.1120000000001</v>
          </cell>
          <cell r="P8">
            <v>2303.1480000000001</v>
          </cell>
        </row>
        <row r="9">
          <cell r="B9" t="str">
            <v>(Miles de Cabezas)</v>
          </cell>
          <cell r="H9" t="str">
            <v>APARENTE</v>
          </cell>
          <cell r="I9" t="str">
            <v>PER CAPITA</v>
          </cell>
          <cell r="J9" t="str">
            <v>Precios</v>
          </cell>
          <cell r="L9" t="str">
            <v>Indice</v>
          </cell>
          <cell r="M9" t="str">
            <v>Peso</v>
          </cell>
          <cell r="N9">
            <v>16.025886678465557</v>
          </cell>
          <cell r="O9">
            <v>16.699151914368056</v>
          </cell>
          <cell r="P9">
            <v>18.573774193548388</v>
          </cell>
        </row>
        <row r="10">
          <cell r="B10" t="str">
            <v>Ind.Pr.Real Novillo</v>
          </cell>
          <cell r="C10">
            <v>92.86666666666666</v>
          </cell>
          <cell r="D10">
            <v>87.437230658278395</v>
          </cell>
          <cell r="E10">
            <v>-5.8464852925932504</v>
          </cell>
          <cell r="F10">
            <v>73.099999999999994</v>
          </cell>
          <cell r="G10">
            <v>82.4</v>
          </cell>
          <cell r="H10">
            <v>100.1</v>
          </cell>
          <cell r="I10">
            <v>86.2</v>
          </cell>
          <cell r="J10">
            <v>82.5</v>
          </cell>
          <cell r="K10">
            <v>81</v>
          </cell>
          <cell r="L10">
            <v>82.8</v>
          </cell>
          <cell r="M10">
            <v>91.5</v>
          </cell>
          <cell r="N10">
            <v>109.37230658278396</v>
          </cell>
          <cell r="O10">
            <v>85.4</v>
          </cell>
          <cell r="P10">
            <v>89.6</v>
          </cell>
        </row>
        <row r="11">
          <cell r="B11" t="str">
            <v>(Base 60=100)</v>
          </cell>
          <cell r="F11" t="str">
            <v>(Toneladas res)</v>
          </cell>
        </row>
        <row r="12">
          <cell r="B12" t="str">
            <v>Tasa de Extracción (%)</v>
          </cell>
          <cell r="C12">
            <v>24.233065460266673</v>
          </cell>
          <cell r="D12">
            <v>24.975019544191184</v>
          </cell>
          <cell r="E12">
            <v>3.0617425811894972</v>
          </cell>
          <cell r="F12">
            <v>26.031727561864866</v>
          </cell>
          <cell r="G12">
            <v>26.034864682654341</v>
          </cell>
          <cell r="H12">
            <v>24.189319197902321</v>
          </cell>
          <cell r="I12">
            <v>25.099135507984016</v>
          </cell>
          <cell r="J12">
            <v>24.832101134375527</v>
          </cell>
          <cell r="K12">
            <v>24.420402441850307</v>
          </cell>
          <cell r="L12">
            <v>25.394703210711544</v>
          </cell>
          <cell r="M12">
            <v>25.557892802278914</v>
          </cell>
          <cell r="N12">
            <v>23.432982079613353</v>
          </cell>
          <cell r="O12">
            <v>24.757066822676617</v>
          </cell>
          <cell r="P12">
            <v>25.475403908420031</v>
          </cell>
        </row>
        <row r="13">
          <cell r="B13" t="str">
            <v>Faena Total (e)</v>
          </cell>
          <cell r="C13">
            <v>13.07</v>
          </cell>
          <cell r="D13">
            <v>12.815772599999999</v>
          </cell>
          <cell r="E13">
            <v>-1.9451216526396475</v>
          </cell>
          <cell r="F13">
            <v>13.423</v>
          </cell>
          <cell r="G13">
            <v>13.516</v>
          </cell>
          <cell r="H13">
            <v>12.823</v>
          </cell>
          <cell r="I13">
            <v>13.215999999999999</v>
          </cell>
          <cell r="J13">
            <v>13.2</v>
          </cell>
          <cell r="K13">
            <v>12.856999999999999</v>
          </cell>
          <cell r="L13">
            <v>12.916</v>
          </cell>
          <cell r="M13">
            <v>12.794</v>
          </cell>
          <cell r="N13">
            <v>11.267726</v>
          </cell>
          <cell r="O13">
            <v>12.145</v>
          </cell>
          <cell r="P13">
            <v>12.4</v>
          </cell>
        </row>
        <row r="14">
          <cell r="B14" t="str">
            <v>(Mill. de Cabezas)</v>
          </cell>
          <cell r="C14">
            <v>2723</v>
          </cell>
          <cell r="D14">
            <v>38.299999999999997</v>
          </cell>
          <cell r="E14">
            <v>40.799999999999997</v>
          </cell>
          <cell r="F14">
            <v>297118</v>
          </cell>
          <cell r="G14">
            <v>1947</v>
          </cell>
          <cell r="H14">
            <v>2425.8820000000001</v>
          </cell>
          <cell r="I14">
            <v>74.400000000000006</v>
          </cell>
          <cell r="J14">
            <v>0.82399999999999995</v>
          </cell>
          <cell r="K14">
            <v>0.86599999999999999</v>
          </cell>
          <cell r="L14">
            <v>100.1</v>
          </cell>
          <cell r="M14">
            <v>454</v>
          </cell>
          <cell r="N14">
            <v>3.84</v>
          </cell>
        </row>
        <row r="15">
          <cell r="B15" t="str">
            <v>Precio Kilo Vivo Novillo u$s</v>
          </cell>
          <cell r="C15">
            <v>0.69500000000000006</v>
          </cell>
          <cell r="D15">
            <v>0.81330000000000013</v>
          </cell>
          <cell r="E15">
            <v>17.021582733812956</v>
          </cell>
          <cell r="F15">
            <v>0.66</v>
          </cell>
          <cell r="G15">
            <v>0.75</v>
          </cell>
          <cell r="H15">
            <v>0.82</v>
          </cell>
          <cell r="I15">
            <v>0.77</v>
          </cell>
          <cell r="J15">
            <v>0.77500000000000002</v>
          </cell>
          <cell r="K15">
            <v>0.79200000000000004</v>
          </cell>
          <cell r="L15">
            <v>0.81200000000000006</v>
          </cell>
          <cell r="M15">
            <v>0.91</v>
          </cell>
          <cell r="N15">
            <v>1.056</v>
          </cell>
          <cell r="O15">
            <v>0.78800000000000003</v>
          </cell>
          <cell r="P15">
            <v>0.86599999999999999</v>
          </cell>
        </row>
        <row r="16">
          <cell r="B16" t="str">
            <v>Promedio Kilo Limpio</v>
          </cell>
          <cell r="C16">
            <v>217</v>
          </cell>
          <cell r="D16">
            <v>213.089</v>
          </cell>
          <cell r="E16">
            <v>-1.8023041474654389</v>
          </cell>
          <cell r="F16">
            <v>215</v>
          </cell>
          <cell r="G16">
            <v>211</v>
          </cell>
          <cell r="H16">
            <v>213</v>
          </cell>
          <cell r="I16">
            <v>211</v>
          </cell>
          <cell r="J16">
            <v>209</v>
          </cell>
          <cell r="K16">
            <v>209</v>
          </cell>
          <cell r="L16">
            <v>208</v>
          </cell>
          <cell r="M16">
            <v>212</v>
          </cell>
          <cell r="N16">
            <v>219</v>
          </cell>
          <cell r="O16">
            <v>223.89</v>
          </cell>
          <cell r="P16">
            <v>219.23</v>
          </cell>
        </row>
        <row r="17">
          <cell r="B17" t="str">
            <v>Participación de Novillos</v>
          </cell>
          <cell r="C17">
            <v>39.068571428571424</v>
          </cell>
          <cell r="D17">
            <v>37.299999999999997</v>
          </cell>
          <cell r="E17">
            <v>-4.5268392569840499</v>
          </cell>
          <cell r="F17">
            <v>41.2</v>
          </cell>
          <cell r="G17">
            <v>37.200000000000003</v>
          </cell>
          <cell r="H17">
            <v>38.299999999999997</v>
          </cell>
          <cell r="I17">
            <v>37.9</v>
          </cell>
          <cell r="J17">
            <v>37.9</v>
          </cell>
          <cell r="K17">
            <v>37.5</v>
          </cell>
          <cell r="L17">
            <v>34.4</v>
          </cell>
          <cell r="M17">
            <v>36.4</v>
          </cell>
          <cell r="N17">
            <v>35</v>
          </cell>
          <cell r="O17">
            <v>37.200000000000003</v>
          </cell>
          <cell r="P17">
            <v>33.700000000000003</v>
          </cell>
        </row>
        <row r="18">
          <cell r="B18" t="str">
            <v>Participación de Hembras</v>
          </cell>
          <cell r="C18">
            <v>43.25714285714286</v>
          </cell>
          <cell r="D18">
            <v>41.86</v>
          </cell>
          <cell r="E18">
            <v>-3.2298546895640712</v>
          </cell>
          <cell r="F18">
            <v>40.700000000000003</v>
          </cell>
          <cell r="G18">
            <v>41.1</v>
          </cell>
          <cell r="H18">
            <v>40.799999999999997</v>
          </cell>
          <cell r="I18">
            <v>40.4</v>
          </cell>
          <cell r="J18">
            <v>41.7</v>
          </cell>
          <cell r="K18">
            <v>43.2</v>
          </cell>
          <cell r="L18">
            <v>46</v>
          </cell>
          <cell r="M18">
            <v>42.6</v>
          </cell>
          <cell r="N18">
            <v>41.6</v>
          </cell>
          <cell r="O18">
            <v>40.5</v>
          </cell>
          <cell r="P18">
            <v>42.5</v>
          </cell>
        </row>
        <row r="19">
          <cell r="B19" t="str">
            <v>Producción Total (estimada)</v>
          </cell>
          <cell r="C19">
            <v>2698</v>
          </cell>
          <cell r="D19">
            <v>2741.6</v>
          </cell>
          <cell r="E19">
            <v>1.6160118606375118</v>
          </cell>
          <cell r="F19">
            <v>3007</v>
          </cell>
          <cell r="G19">
            <v>2854</v>
          </cell>
          <cell r="H19">
            <v>2723</v>
          </cell>
          <cell r="I19">
            <v>2787</v>
          </cell>
          <cell r="J19">
            <v>2762</v>
          </cell>
          <cell r="K19">
            <v>2688</v>
          </cell>
          <cell r="L19">
            <v>2694</v>
          </cell>
          <cell r="M19">
            <v>2712</v>
          </cell>
          <cell r="N19">
            <v>2469</v>
          </cell>
          <cell r="O19">
            <v>2720</v>
          </cell>
          <cell r="P19">
            <v>2718</v>
          </cell>
        </row>
        <row r="20">
          <cell r="B20" t="str">
            <v>(Miles ton. eq.res c/hueso)</v>
          </cell>
        </row>
        <row r="21">
          <cell r="B21" t="str">
            <v>Consumo Total</v>
          </cell>
          <cell r="C21">
            <v>2335</v>
          </cell>
          <cell r="D21">
            <v>2362.8808086513732</v>
          </cell>
          <cell r="E21">
            <v>1.194038914405704</v>
          </cell>
          <cell r="F21">
            <v>2533</v>
          </cell>
          <cell r="G21">
            <v>2511</v>
          </cell>
          <cell r="H21">
            <v>2487</v>
          </cell>
          <cell r="I21">
            <v>2526</v>
          </cell>
          <cell r="J21">
            <v>2410</v>
          </cell>
          <cell r="K21">
            <v>2168</v>
          </cell>
          <cell r="L21">
            <v>2219</v>
          </cell>
          <cell r="M21">
            <v>2268</v>
          </cell>
          <cell r="N21">
            <v>2158.8080865137308</v>
          </cell>
          <cell r="O21">
            <v>2348</v>
          </cell>
          <cell r="P21">
            <v>2375.9079999999999</v>
          </cell>
        </row>
        <row r="22">
          <cell r="B22" t="str">
            <v>(Miles ton. eq.res c/hueso)</v>
          </cell>
          <cell r="C22">
            <v>210</v>
          </cell>
          <cell r="D22">
            <v>33.4</v>
          </cell>
          <cell r="E22">
            <v>46.043290692465717</v>
          </cell>
          <cell r="F22">
            <v>37704</v>
          </cell>
          <cell r="G22">
            <v>1897</v>
          </cell>
          <cell r="H22">
            <v>172.29599999999999</v>
          </cell>
          <cell r="I22">
            <v>63.635305729590215</v>
          </cell>
          <cell r="J22">
            <v>0.86099999999999999</v>
          </cell>
          <cell r="K22">
            <v>0.86272545090180364</v>
          </cell>
          <cell r="L22">
            <v>88.2</v>
          </cell>
          <cell r="M22">
            <v>442</v>
          </cell>
          <cell r="N22">
            <v>3.5871428571428567</v>
          </cell>
        </row>
        <row r="23">
          <cell r="B23" t="str">
            <v>Consumo per Cáp.</v>
          </cell>
          <cell r="C23">
            <v>77.44</v>
          </cell>
          <cell r="D23">
            <v>70.632999999999996</v>
          </cell>
          <cell r="E23">
            <v>-8.7900309917355415</v>
          </cell>
          <cell r="F23">
            <v>81</v>
          </cell>
          <cell r="G23">
            <v>76.040000000000006</v>
          </cell>
          <cell r="H23">
            <v>74.400000000000006</v>
          </cell>
          <cell r="I23">
            <v>76.349999999999994</v>
          </cell>
          <cell r="J23">
            <v>72.45</v>
          </cell>
          <cell r="K23">
            <v>64.510000000000005</v>
          </cell>
          <cell r="L23">
            <v>65.06</v>
          </cell>
          <cell r="M23">
            <v>66.25</v>
          </cell>
          <cell r="N23">
            <v>62.49</v>
          </cell>
          <cell r="O23">
            <v>67.78</v>
          </cell>
          <cell r="P23">
            <v>66.540000000000006</v>
          </cell>
        </row>
        <row r="24">
          <cell r="B24" t="str">
            <v>(Kg. por año)</v>
          </cell>
          <cell r="C24">
            <v>217</v>
          </cell>
          <cell r="D24">
            <v>30</v>
          </cell>
          <cell r="E24">
            <v>49.498332114027669</v>
          </cell>
          <cell r="F24">
            <v>41555</v>
          </cell>
          <cell r="G24">
            <v>1775</v>
          </cell>
          <cell r="H24">
            <v>175.44499999999999</v>
          </cell>
          <cell r="I24">
            <v>62.494022897297505</v>
          </cell>
          <cell r="J24">
            <v>0.86499999999999999</v>
          </cell>
          <cell r="K24">
            <v>0.86673346693386777</v>
          </cell>
          <cell r="L24">
            <v>88.4</v>
          </cell>
          <cell r="M24">
            <v>441</v>
          </cell>
          <cell r="N24">
            <v>3.5714285714285716</v>
          </cell>
        </row>
        <row r="25">
          <cell r="B25" t="str">
            <v>Exportaciones de Carnes Vacunas</v>
          </cell>
          <cell r="C25">
            <v>363</v>
          </cell>
          <cell r="D25">
            <v>391.43190000000004</v>
          </cell>
          <cell r="E25">
            <v>7.8324793388429903</v>
          </cell>
          <cell r="F25">
            <v>474.07799999999997</v>
          </cell>
          <cell r="G25">
            <v>407.33300000000003</v>
          </cell>
          <cell r="H25">
            <v>297.11799999999999</v>
          </cell>
          <cell r="I25">
            <v>281.13299999999998</v>
          </cell>
          <cell r="J25">
            <v>376.77600000000001</v>
          </cell>
          <cell r="K25">
            <v>520.06200000000001</v>
          </cell>
          <cell r="L25">
            <v>476.50099999999998</v>
          </cell>
          <cell r="M25">
            <v>437.85199999999998</v>
          </cell>
          <cell r="N25">
            <v>295.86700000000002</v>
          </cell>
          <cell r="O25">
            <v>347.59899999999999</v>
          </cell>
          <cell r="P25">
            <v>342.09199999999998</v>
          </cell>
        </row>
        <row r="26">
          <cell r="B26" t="str">
            <v>(Miles ton. eq.res c/hueso)</v>
          </cell>
          <cell r="C26">
            <v>207</v>
          </cell>
          <cell r="D26">
            <v>30.5</v>
          </cell>
          <cell r="E26">
            <v>50.62504003533688</v>
          </cell>
          <cell r="F26">
            <v>37800</v>
          </cell>
          <cell r="G26">
            <v>1699</v>
          </cell>
          <cell r="H26">
            <v>169.2</v>
          </cell>
          <cell r="I26">
            <v>59.564407621358583</v>
          </cell>
          <cell r="J26">
            <v>0.80300000000000005</v>
          </cell>
          <cell r="K26">
            <v>0.80460921843687383</v>
          </cell>
          <cell r="L26">
            <v>82</v>
          </cell>
          <cell r="M26">
            <v>441</v>
          </cell>
          <cell r="N26">
            <v>3.5471428571428576</v>
          </cell>
        </row>
        <row r="27">
          <cell r="B27" t="str">
            <v>Precio FOB</v>
          </cell>
          <cell r="C27">
            <v>1388</v>
          </cell>
          <cell r="D27">
            <v>1883</v>
          </cell>
          <cell r="E27">
            <v>35.662824207492804</v>
          </cell>
          <cell r="F27">
            <v>1485</v>
          </cell>
          <cell r="G27">
            <v>1793</v>
          </cell>
          <cell r="H27">
            <v>1947</v>
          </cell>
          <cell r="I27">
            <v>1979</v>
          </cell>
          <cell r="J27">
            <v>1930</v>
          </cell>
          <cell r="K27">
            <v>1932</v>
          </cell>
          <cell r="L27">
            <v>1785</v>
          </cell>
          <cell r="M27">
            <v>1862</v>
          </cell>
          <cell r="N27">
            <v>2213</v>
          </cell>
          <cell r="O27">
            <v>1904</v>
          </cell>
          <cell r="P27">
            <v>1806</v>
          </cell>
        </row>
        <row r="28">
          <cell r="B28" t="str">
            <v>(Dls. por tn.)</v>
          </cell>
          <cell r="C28">
            <v>229</v>
          </cell>
          <cell r="D28">
            <v>36.299999999999997</v>
          </cell>
          <cell r="E28">
            <v>44.962088975282668</v>
          </cell>
          <cell r="F28">
            <v>45984</v>
          </cell>
          <cell r="G28">
            <v>1697</v>
          </cell>
          <cell r="H28">
            <v>183.01599999999999</v>
          </cell>
          <cell r="I28">
            <v>63.896913287425853</v>
          </cell>
          <cell r="J28">
            <v>0.77400000000000002</v>
          </cell>
          <cell r="K28">
            <v>0.77555110220440882</v>
          </cell>
          <cell r="L28">
            <v>79.7</v>
          </cell>
          <cell r="M28">
            <v>439</v>
          </cell>
          <cell r="N28">
            <v>3.5128571428571429</v>
          </cell>
        </row>
        <row r="29">
          <cell r="B29" t="str">
            <v>Exportaciones de Carnes Vacunas</v>
          </cell>
          <cell r="C29">
            <v>503.84399999999999</v>
          </cell>
          <cell r="D29">
            <v>737.06626770000014</v>
          </cell>
          <cell r="E29">
            <v>46.288586884035567</v>
          </cell>
          <cell r="F29">
            <v>704.00582999999995</v>
          </cell>
          <cell r="G29">
            <v>730.34806900000001</v>
          </cell>
          <cell r="H29">
            <v>578.48874599999999</v>
          </cell>
          <cell r="I29">
            <v>556.3622069999999</v>
          </cell>
          <cell r="J29">
            <v>727.17768000000001</v>
          </cell>
          <cell r="K29">
            <v>1004.759784</v>
          </cell>
          <cell r="L29">
            <v>850.55428499999994</v>
          </cell>
          <cell r="M29">
            <v>815.28042400000004</v>
          </cell>
          <cell r="N29">
            <v>654.75367100000005</v>
          </cell>
          <cell r="O29">
            <v>661.82849599999997</v>
          </cell>
          <cell r="P29">
            <v>617.81815200000005</v>
          </cell>
        </row>
        <row r="30">
          <cell r="B30" t="str">
            <v>(Mill. de dólares FOB)</v>
          </cell>
          <cell r="C30">
            <v>249</v>
          </cell>
          <cell r="D30">
            <v>40.4</v>
          </cell>
          <cell r="E30">
            <v>41.191172426523345</v>
          </cell>
          <cell r="F30">
            <v>44050</v>
          </cell>
          <cell r="G30">
            <v>1841</v>
          </cell>
          <cell r="H30">
            <v>204.95</v>
          </cell>
          <cell r="I30">
            <v>70.366016235476224</v>
          </cell>
          <cell r="J30">
            <v>0.77200000000000002</v>
          </cell>
          <cell r="K30">
            <v>0.77354709418837675</v>
          </cell>
          <cell r="L30">
            <v>77.5</v>
          </cell>
          <cell r="M30">
            <v>445</v>
          </cell>
          <cell r="N30">
            <v>3.4671428571428571</v>
          </cell>
        </row>
        <row r="31">
          <cell r="B31" t="str">
            <v>Exportación/Producción (%)</v>
          </cell>
          <cell r="C31">
            <v>13.454410674573758</v>
          </cell>
          <cell r="D31">
            <v>14.277498540997961</v>
          </cell>
          <cell r="E31">
            <v>6.1176062358470951</v>
          </cell>
          <cell r="F31">
            <v>15.765813102760227</v>
          </cell>
          <cell r="G31">
            <v>14.272354590049055</v>
          </cell>
          <cell r="H31">
            <v>10.911421226588322</v>
          </cell>
          <cell r="I31">
            <v>10.08729817007535</v>
          </cell>
          <cell r="J31">
            <v>13.64141926140478</v>
          </cell>
          <cell r="K31">
            <v>19.347544642857141</v>
          </cell>
          <cell r="L31">
            <v>17.687490720118781</v>
          </cell>
          <cell r="M31">
            <v>16.144985250737463</v>
          </cell>
          <cell r="N31">
            <v>11.983272579991901</v>
          </cell>
          <cell r="O31">
            <v>12.779374999999998</v>
          </cell>
          <cell r="P31">
            <v>12.586166298749079</v>
          </cell>
        </row>
        <row r="32">
          <cell r="B32">
            <v>1060549</v>
          </cell>
          <cell r="C32">
            <v>224</v>
          </cell>
          <cell r="D32">
            <v>34.9</v>
          </cell>
          <cell r="E32">
            <v>44.405419082555767</v>
          </cell>
          <cell r="F32">
            <v>37101</v>
          </cell>
          <cell r="G32">
            <v>1789</v>
          </cell>
          <cell r="H32">
            <v>186.899</v>
          </cell>
          <cell r="I32">
            <v>62.609900612948906</v>
          </cell>
          <cell r="J32">
            <v>0.82</v>
          </cell>
          <cell r="K32">
            <v>0.82164328657314623</v>
          </cell>
          <cell r="L32">
            <v>82.5</v>
          </cell>
          <cell r="M32">
            <v>445</v>
          </cell>
          <cell r="N32">
            <v>3.464285714285714</v>
          </cell>
        </row>
        <row r="33">
          <cell r="B33" t="str">
            <v>(p) Dato Provisorio</v>
          </cell>
        </row>
        <row r="34">
          <cell r="B34" t="str">
            <v>(e) Dato Estimado</v>
          </cell>
          <cell r="C34">
            <v>2712</v>
          </cell>
          <cell r="D34">
            <v>36.4</v>
          </cell>
          <cell r="E34">
            <v>42.6</v>
          </cell>
          <cell r="F34">
            <v>437852</v>
          </cell>
          <cell r="G34">
            <v>1862</v>
          </cell>
          <cell r="H34">
            <v>2274.1480000000001</v>
          </cell>
          <cell r="I34">
            <v>65.44182779425222</v>
          </cell>
          <cell r="J34">
            <v>0.91</v>
          </cell>
          <cell r="K34">
            <v>0.91200000000000003</v>
          </cell>
          <cell r="L34">
            <v>91.5</v>
          </cell>
          <cell r="M34">
            <v>442</v>
          </cell>
          <cell r="N34">
            <v>3.636309523809524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45"/>
  <sheetViews>
    <sheetView showGridLines="0" tabSelected="1" zoomScale="98" zoomScaleNormal="98" workbookViewId="0"/>
  </sheetViews>
  <sheetFormatPr baseColWidth="10" defaultRowHeight="12.75" x14ac:dyDescent="0.2"/>
  <cols>
    <col min="1" max="1" width="2.7109375" style="5" customWidth="1"/>
    <col min="2" max="2" width="13.42578125" style="55" customWidth="1"/>
    <col min="3" max="3" width="20" style="5" customWidth="1"/>
    <col min="4" max="4" width="12.5703125" style="5" customWidth="1"/>
    <col min="5" max="6" width="12" style="5" customWidth="1"/>
    <col min="7" max="7" width="14.42578125" style="5" customWidth="1"/>
    <col min="8" max="8" width="20.5703125" style="5" bestFit="1" customWidth="1"/>
    <col min="9" max="10" width="11.42578125" style="5"/>
    <col min="11" max="11" width="11.42578125" style="5" customWidth="1"/>
    <col min="12" max="12" width="13.28515625" style="5" bestFit="1" customWidth="1"/>
    <col min="13" max="16384" width="11.42578125" style="5"/>
  </cols>
  <sheetData>
    <row r="1" spans="2:17" ht="15" x14ac:dyDescent="0.25">
      <c r="B1" s="57" t="s">
        <v>32</v>
      </c>
      <c r="H1" s="49"/>
      <c r="I1" s="49"/>
      <c r="J1" s="49"/>
      <c r="K1" s="49"/>
      <c r="L1" s="49"/>
      <c r="M1" s="49"/>
      <c r="N1" s="49"/>
      <c r="O1" s="49"/>
      <c r="P1" s="49"/>
      <c r="Q1" s="49"/>
    </row>
    <row r="3" spans="2:17" x14ac:dyDescent="0.2">
      <c r="B3" s="60" t="s">
        <v>15</v>
      </c>
      <c r="C3" s="60" t="s">
        <v>16</v>
      </c>
      <c r="D3" s="15" t="s">
        <v>1</v>
      </c>
      <c r="E3" s="61" t="s">
        <v>2</v>
      </c>
      <c r="F3" s="61"/>
      <c r="G3" s="61"/>
    </row>
    <row r="4" spans="2:17" ht="25.5" x14ac:dyDescent="0.2">
      <c r="B4" s="60"/>
      <c r="C4" s="60"/>
      <c r="D4" s="46" t="s">
        <v>17</v>
      </c>
      <c r="E4" s="46" t="s">
        <v>18</v>
      </c>
      <c r="F4" s="46" t="s">
        <v>19</v>
      </c>
      <c r="G4" s="46" t="s">
        <v>65</v>
      </c>
    </row>
    <row r="5" spans="2:17" x14ac:dyDescent="0.2">
      <c r="B5" s="47">
        <v>2015</v>
      </c>
      <c r="C5" s="17" t="s">
        <v>3</v>
      </c>
      <c r="D5" s="37">
        <v>102</v>
      </c>
      <c r="E5" s="37">
        <v>23969</v>
      </c>
      <c r="F5" s="38">
        <f>E5/1000</f>
        <v>23.969000000000001</v>
      </c>
      <c r="G5" s="38">
        <f>E5/D5</f>
        <v>234.99019607843138</v>
      </c>
      <c r="H5" s="39"/>
    </row>
    <row r="6" spans="2:17" x14ac:dyDescent="0.2">
      <c r="B6" s="47">
        <v>2015</v>
      </c>
      <c r="C6" s="17" t="s">
        <v>4</v>
      </c>
      <c r="D6" s="37">
        <v>707</v>
      </c>
      <c r="E6" s="37">
        <v>169328</v>
      </c>
      <c r="F6" s="38">
        <f t="shared" ref="F6:F69" si="0">E6/1000</f>
        <v>169.328</v>
      </c>
      <c r="G6" s="38">
        <f t="shared" ref="G6:G15" si="1">E6/D6</f>
        <v>239.50212164073551</v>
      </c>
      <c r="H6" s="39"/>
    </row>
    <row r="7" spans="2:17" x14ac:dyDescent="0.2">
      <c r="B7" s="47">
        <v>2015</v>
      </c>
      <c r="C7" s="17" t="s">
        <v>5</v>
      </c>
      <c r="D7" s="37">
        <v>697</v>
      </c>
      <c r="E7" s="37">
        <v>169633</v>
      </c>
      <c r="F7" s="38">
        <f t="shared" si="0"/>
        <v>169.63300000000001</v>
      </c>
      <c r="G7" s="38">
        <f t="shared" si="1"/>
        <v>243.37589670014347</v>
      </c>
      <c r="H7" s="39"/>
    </row>
    <row r="8" spans="2:17" x14ac:dyDescent="0.2">
      <c r="B8" s="47">
        <v>2015</v>
      </c>
      <c r="C8" s="17" t="s">
        <v>6</v>
      </c>
      <c r="D8" s="37">
        <v>521</v>
      </c>
      <c r="E8" s="40">
        <v>115519</v>
      </c>
      <c r="F8" s="38">
        <f t="shared" si="0"/>
        <v>115.51900000000001</v>
      </c>
      <c r="G8" s="38">
        <f t="shared" si="1"/>
        <v>221.72552783109404</v>
      </c>
      <c r="H8" s="39"/>
    </row>
    <row r="9" spans="2:17" x14ac:dyDescent="0.2">
      <c r="B9" s="47">
        <v>2015</v>
      </c>
      <c r="C9" s="17" t="s">
        <v>7</v>
      </c>
      <c r="D9" s="37">
        <v>408</v>
      </c>
      <c r="E9" s="37">
        <v>86165</v>
      </c>
      <c r="F9" s="38">
        <f t="shared" si="0"/>
        <v>86.165000000000006</v>
      </c>
      <c r="G9" s="38">
        <f t="shared" si="1"/>
        <v>211.18872549019608</v>
      </c>
      <c r="H9" s="39"/>
    </row>
    <row r="10" spans="2:17" x14ac:dyDescent="0.2">
      <c r="B10" s="47">
        <v>2015</v>
      </c>
      <c r="C10" s="17" t="s">
        <v>8</v>
      </c>
      <c r="D10" s="37">
        <v>363</v>
      </c>
      <c r="E10" s="37">
        <v>86732</v>
      </c>
      <c r="F10" s="38">
        <f t="shared" si="0"/>
        <v>86.731999999999999</v>
      </c>
      <c r="G10" s="38">
        <f t="shared" si="1"/>
        <v>238.93112947658403</v>
      </c>
      <c r="H10" s="39"/>
    </row>
    <row r="11" spans="2:17" x14ac:dyDescent="0.2">
      <c r="B11" s="47">
        <v>2015</v>
      </c>
      <c r="C11" s="17" t="s">
        <v>9</v>
      </c>
      <c r="D11" s="37">
        <v>166</v>
      </c>
      <c r="E11" s="40">
        <v>35293</v>
      </c>
      <c r="F11" s="38">
        <f t="shared" si="0"/>
        <v>35.292999999999999</v>
      </c>
      <c r="G11" s="38">
        <f t="shared" si="1"/>
        <v>212.60843373493975</v>
      </c>
      <c r="H11" s="39"/>
    </row>
    <row r="12" spans="2:17" x14ac:dyDescent="0.2">
      <c r="B12" s="47">
        <v>2015</v>
      </c>
      <c r="C12" s="17" t="s">
        <v>10</v>
      </c>
      <c r="D12" s="37">
        <v>272</v>
      </c>
      <c r="E12" s="40">
        <v>58554</v>
      </c>
      <c r="F12" s="38">
        <f t="shared" si="0"/>
        <v>58.554000000000002</v>
      </c>
      <c r="G12" s="38">
        <f t="shared" si="1"/>
        <v>215.27205882352942</v>
      </c>
      <c r="H12" s="39"/>
    </row>
    <row r="13" spans="2:17" x14ac:dyDescent="0.2">
      <c r="B13" s="47">
        <v>2015</v>
      </c>
      <c r="C13" s="17" t="s">
        <v>11</v>
      </c>
      <c r="D13" s="37">
        <v>234</v>
      </c>
      <c r="E13" s="37">
        <v>45896</v>
      </c>
      <c r="F13" s="38">
        <f t="shared" si="0"/>
        <v>45.896000000000001</v>
      </c>
      <c r="G13" s="38">
        <f t="shared" si="1"/>
        <v>196.13675213675214</v>
      </c>
      <c r="H13" s="39"/>
    </row>
    <row r="14" spans="2:17" x14ac:dyDescent="0.2">
      <c r="B14" s="47">
        <v>2015</v>
      </c>
      <c r="C14" s="17" t="s">
        <v>12</v>
      </c>
      <c r="D14" s="37">
        <v>318</v>
      </c>
      <c r="E14" s="37">
        <v>67073</v>
      </c>
      <c r="F14" s="38">
        <f t="shared" si="0"/>
        <v>67.072999999999993</v>
      </c>
      <c r="G14" s="38">
        <f t="shared" si="1"/>
        <v>210.92138364779873</v>
      </c>
      <c r="H14" s="39"/>
    </row>
    <row r="15" spans="2:17" x14ac:dyDescent="0.2">
      <c r="B15" s="47">
        <v>2015</v>
      </c>
      <c r="C15" s="17" t="s">
        <v>13</v>
      </c>
      <c r="D15" s="37">
        <v>433</v>
      </c>
      <c r="E15" s="37">
        <v>85724</v>
      </c>
      <c r="F15" s="38">
        <f t="shared" si="0"/>
        <v>85.724000000000004</v>
      </c>
      <c r="G15" s="38">
        <f t="shared" si="1"/>
        <v>197.9769053117783</v>
      </c>
      <c r="H15" s="39"/>
    </row>
    <row r="16" spans="2:17" x14ac:dyDescent="0.2">
      <c r="B16" s="47">
        <v>2015</v>
      </c>
      <c r="C16" s="17" t="s">
        <v>14</v>
      </c>
      <c r="D16" s="37">
        <v>694</v>
      </c>
      <c r="E16" s="37">
        <v>146921</v>
      </c>
      <c r="F16" s="38">
        <f t="shared" si="0"/>
        <v>146.92099999999999</v>
      </c>
      <c r="G16" s="38">
        <f>E16/D16</f>
        <v>211.70172910662825</v>
      </c>
      <c r="H16" s="39"/>
    </row>
    <row r="17" spans="2:8" x14ac:dyDescent="0.2">
      <c r="B17" s="48">
        <v>2015</v>
      </c>
      <c r="C17" s="41" t="s">
        <v>60</v>
      </c>
      <c r="D17" s="42">
        <f>SUM(D5:D16)</f>
        <v>4915</v>
      </c>
      <c r="E17" s="42">
        <f>SUM(E5:E16)</f>
        <v>1090807</v>
      </c>
      <c r="F17" s="42">
        <f t="shared" si="0"/>
        <v>1090.807</v>
      </c>
      <c r="G17" s="42">
        <f t="shared" ref="G17:G80" si="2">E17/D17</f>
        <v>221.93428280773142</v>
      </c>
    </row>
    <row r="18" spans="2:8" x14ac:dyDescent="0.2">
      <c r="B18" s="47">
        <v>2016</v>
      </c>
      <c r="C18" s="17" t="s">
        <v>3</v>
      </c>
      <c r="D18" s="37">
        <v>667</v>
      </c>
      <c r="E18" s="37">
        <v>130994</v>
      </c>
      <c r="F18" s="38">
        <f t="shared" si="0"/>
        <v>130.994</v>
      </c>
      <c r="G18" s="38">
        <f t="shared" si="2"/>
        <v>196.39280359820091</v>
      </c>
      <c r="H18" s="39"/>
    </row>
    <row r="19" spans="2:8" x14ac:dyDescent="0.2">
      <c r="B19" s="47">
        <v>2016</v>
      </c>
      <c r="C19" s="17" t="s">
        <v>4</v>
      </c>
      <c r="D19" s="37">
        <v>939</v>
      </c>
      <c r="E19" s="37">
        <v>203228</v>
      </c>
      <c r="F19" s="38">
        <f t="shared" si="0"/>
        <v>203.22800000000001</v>
      </c>
      <c r="G19" s="38">
        <f t="shared" si="2"/>
        <v>216.43024494142705</v>
      </c>
      <c r="H19" s="39"/>
    </row>
    <row r="20" spans="2:8" x14ac:dyDescent="0.2">
      <c r="B20" s="47">
        <v>2016</v>
      </c>
      <c r="C20" s="17" t="s">
        <v>5</v>
      </c>
      <c r="D20" s="37">
        <v>1331</v>
      </c>
      <c r="E20" s="37">
        <v>285812</v>
      </c>
      <c r="F20" s="38">
        <f t="shared" si="0"/>
        <v>285.81200000000001</v>
      </c>
      <c r="G20" s="38">
        <f t="shared" si="2"/>
        <v>214.73478587528174</v>
      </c>
      <c r="H20" s="39"/>
    </row>
    <row r="21" spans="2:8" x14ac:dyDescent="0.2">
      <c r="B21" s="47">
        <v>2016</v>
      </c>
      <c r="C21" s="17" t="s">
        <v>6</v>
      </c>
      <c r="D21" s="37">
        <v>982</v>
      </c>
      <c r="E21" s="40">
        <v>214978</v>
      </c>
      <c r="F21" s="38">
        <f t="shared" si="0"/>
        <v>214.97800000000001</v>
      </c>
      <c r="G21" s="38">
        <f t="shared" si="2"/>
        <v>218.91853360488798</v>
      </c>
      <c r="H21" s="39"/>
    </row>
    <row r="22" spans="2:8" x14ac:dyDescent="0.2">
      <c r="B22" s="47">
        <v>2016</v>
      </c>
      <c r="C22" s="17" t="s">
        <v>7</v>
      </c>
      <c r="D22" s="37">
        <v>1347</v>
      </c>
      <c r="E22" s="37">
        <v>285818</v>
      </c>
      <c r="F22" s="38">
        <f t="shared" si="0"/>
        <v>285.81799999999998</v>
      </c>
      <c r="G22" s="38">
        <f t="shared" si="2"/>
        <v>212.18856718634001</v>
      </c>
      <c r="H22" s="39"/>
    </row>
    <row r="23" spans="2:8" x14ac:dyDescent="0.2">
      <c r="B23" s="47">
        <v>2016</v>
      </c>
      <c r="C23" s="17" t="s">
        <v>8</v>
      </c>
      <c r="D23" s="37">
        <v>1286</v>
      </c>
      <c r="E23" s="37">
        <v>258971</v>
      </c>
      <c r="F23" s="38">
        <f t="shared" si="0"/>
        <v>258.971</v>
      </c>
      <c r="G23" s="38">
        <f t="shared" si="2"/>
        <v>201.37713841368586</v>
      </c>
      <c r="H23" s="39"/>
    </row>
    <row r="24" spans="2:8" x14ac:dyDescent="0.2">
      <c r="B24" s="47">
        <v>2016</v>
      </c>
      <c r="C24" s="17" t="s">
        <v>9</v>
      </c>
      <c r="D24" s="37">
        <v>853</v>
      </c>
      <c r="E24" s="40">
        <v>178722</v>
      </c>
      <c r="F24" s="38">
        <f t="shared" si="0"/>
        <v>178.72200000000001</v>
      </c>
      <c r="G24" s="38">
        <f t="shared" si="2"/>
        <v>209.52168815943728</v>
      </c>
      <c r="H24" s="39"/>
    </row>
    <row r="25" spans="2:8" x14ac:dyDescent="0.2">
      <c r="B25" s="47">
        <v>2016</v>
      </c>
      <c r="C25" s="17" t="s">
        <v>10</v>
      </c>
      <c r="D25" s="37">
        <v>879</v>
      </c>
      <c r="E25" s="40">
        <v>175993</v>
      </c>
      <c r="F25" s="38">
        <f t="shared" si="0"/>
        <v>175.99299999999999</v>
      </c>
      <c r="G25" s="38">
        <f t="shared" si="2"/>
        <v>200.21956769055745</v>
      </c>
      <c r="H25" s="39"/>
    </row>
    <row r="26" spans="2:8" x14ac:dyDescent="0.2">
      <c r="B26" s="47">
        <v>2016</v>
      </c>
      <c r="C26" s="17" t="s">
        <v>11</v>
      </c>
      <c r="D26" s="37">
        <v>970</v>
      </c>
      <c r="E26" s="37">
        <v>207258</v>
      </c>
      <c r="F26" s="38">
        <f t="shared" si="0"/>
        <v>207.25800000000001</v>
      </c>
      <c r="G26" s="38">
        <f t="shared" si="2"/>
        <v>213.66804123711341</v>
      </c>
      <c r="H26" s="39"/>
    </row>
    <row r="27" spans="2:8" x14ac:dyDescent="0.2">
      <c r="B27" s="47">
        <v>2016</v>
      </c>
      <c r="C27" s="17" t="s">
        <v>12</v>
      </c>
      <c r="D27" s="37">
        <v>290</v>
      </c>
      <c r="E27" s="37">
        <v>60971</v>
      </c>
      <c r="F27" s="38">
        <f t="shared" si="0"/>
        <v>60.970999999999997</v>
      </c>
      <c r="G27" s="38">
        <f t="shared" si="2"/>
        <v>210.2448275862069</v>
      </c>
      <c r="H27" s="39"/>
    </row>
    <row r="28" spans="2:8" x14ac:dyDescent="0.2">
      <c r="B28" s="47">
        <v>2016</v>
      </c>
      <c r="C28" s="17" t="s">
        <v>13</v>
      </c>
      <c r="D28" s="37">
        <v>418</v>
      </c>
      <c r="E28" s="37">
        <v>89429</v>
      </c>
      <c r="F28" s="38">
        <f t="shared" si="0"/>
        <v>89.429000000000002</v>
      </c>
      <c r="G28" s="38">
        <f t="shared" si="2"/>
        <v>213.94497607655504</v>
      </c>
      <c r="H28" s="39"/>
    </row>
    <row r="29" spans="2:8" x14ac:dyDescent="0.2">
      <c r="B29" s="47">
        <v>2016</v>
      </c>
      <c r="C29" s="17" t="s">
        <v>14</v>
      </c>
      <c r="D29" s="37">
        <v>932</v>
      </c>
      <c r="E29" s="37">
        <v>183831</v>
      </c>
      <c r="F29" s="38">
        <f t="shared" si="0"/>
        <v>183.83099999999999</v>
      </c>
      <c r="G29" s="38">
        <f t="shared" si="2"/>
        <v>197.24356223175965</v>
      </c>
      <c r="H29" s="39"/>
    </row>
    <row r="30" spans="2:8" x14ac:dyDescent="0.2">
      <c r="B30" s="28">
        <v>2016</v>
      </c>
      <c r="C30" s="41" t="s">
        <v>61</v>
      </c>
      <c r="D30" s="42">
        <f>SUM(D18:D29)</f>
        <v>10894</v>
      </c>
      <c r="E30" s="42">
        <f>SUM(E18:E29)</f>
        <v>2276005</v>
      </c>
      <c r="F30" s="42">
        <f t="shared" si="0"/>
        <v>2276.0050000000001</v>
      </c>
      <c r="G30" s="42">
        <f t="shared" si="2"/>
        <v>208.92280154213327</v>
      </c>
    </row>
    <row r="31" spans="2:8" x14ac:dyDescent="0.2">
      <c r="B31" s="47">
        <v>2017</v>
      </c>
      <c r="C31" s="17" t="s">
        <v>3</v>
      </c>
      <c r="D31" s="54">
        <v>1021</v>
      </c>
      <c r="E31" s="54">
        <v>212703</v>
      </c>
      <c r="F31" s="38">
        <f t="shared" si="0"/>
        <v>212.703</v>
      </c>
      <c r="G31" s="38">
        <f t="shared" si="2"/>
        <v>208.32810969637609</v>
      </c>
    </row>
    <row r="32" spans="2:8" x14ac:dyDescent="0.2">
      <c r="B32" s="47">
        <v>2017</v>
      </c>
      <c r="C32" s="17" t="s">
        <v>4</v>
      </c>
      <c r="D32" s="54">
        <v>994</v>
      </c>
      <c r="E32" s="54">
        <v>216121</v>
      </c>
      <c r="F32" s="38">
        <f t="shared" si="0"/>
        <v>216.12100000000001</v>
      </c>
      <c r="G32" s="38">
        <f t="shared" si="2"/>
        <v>217.42555331991952</v>
      </c>
    </row>
    <row r="33" spans="2:7" x14ac:dyDescent="0.2">
      <c r="B33" s="47">
        <v>2017</v>
      </c>
      <c r="C33" s="17" t="s">
        <v>5</v>
      </c>
      <c r="D33" s="54">
        <v>1533</v>
      </c>
      <c r="E33" s="54">
        <v>335110</v>
      </c>
      <c r="F33" s="38">
        <f t="shared" si="0"/>
        <v>335.11</v>
      </c>
      <c r="G33" s="38">
        <f t="shared" si="2"/>
        <v>218.59752120026093</v>
      </c>
    </row>
    <row r="34" spans="2:7" x14ac:dyDescent="0.2">
      <c r="B34" s="47">
        <v>2017</v>
      </c>
      <c r="C34" s="17" t="s">
        <v>6</v>
      </c>
      <c r="D34" s="54">
        <v>925</v>
      </c>
      <c r="E34" s="54">
        <v>189615</v>
      </c>
      <c r="F34" s="38">
        <f t="shared" si="0"/>
        <v>189.61500000000001</v>
      </c>
      <c r="G34" s="38">
        <f t="shared" si="2"/>
        <v>204.98918918918918</v>
      </c>
    </row>
    <row r="35" spans="2:7" x14ac:dyDescent="0.2">
      <c r="B35" s="47">
        <v>2017</v>
      </c>
      <c r="C35" s="17" t="s">
        <v>7</v>
      </c>
      <c r="D35" s="54">
        <v>1387</v>
      </c>
      <c r="E35" s="54">
        <v>292399</v>
      </c>
      <c r="F35" s="38">
        <f t="shared" si="0"/>
        <v>292.399</v>
      </c>
      <c r="G35" s="38">
        <f t="shared" si="2"/>
        <v>210.8139870223504</v>
      </c>
    </row>
    <row r="36" spans="2:7" x14ac:dyDescent="0.2">
      <c r="B36" s="47">
        <v>2017</v>
      </c>
      <c r="C36" s="17" t="s">
        <v>8</v>
      </c>
      <c r="D36" s="54">
        <v>997</v>
      </c>
      <c r="E36" s="54">
        <v>226032</v>
      </c>
      <c r="F36" s="38">
        <f t="shared" si="0"/>
        <v>226.03200000000001</v>
      </c>
      <c r="G36" s="38">
        <f t="shared" si="2"/>
        <v>226.7121364092277</v>
      </c>
    </row>
    <row r="37" spans="2:7" x14ac:dyDescent="0.2">
      <c r="B37" s="47">
        <v>2017</v>
      </c>
      <c r="C37" s="17" t="s">
        <v>9</v>
      </c>
      <c r="D37" s="54">
        <v>961</v>
      </c>
      <c r="E37" s="54">
        <v>203700</v>
      </c>
      <c r="F37" s="38">
        <f t="shared" si="0"/>
        <v>203.7</v>
      </c>
      <c r="G37" s="38">
        <f t="shared" si="2"/>
        <v>211.96670135275755</v>
      </c>
    </row>
    <row r="38" spans="2:7" x14ac:dyDescent="0.2">
      <c r="B38" s="47">
        <v>2017</v>
      </c>
      <c r="C38" s="17" t="s">
        <v>10</v>
      </c>
      <c r="D38" s="54">
        <v>620</v>
      </c>
      <c r="E38" s="54">
        <v>133234</v>
      </c>
      <c r="F38" s="38">
        <f t="shared" si="0"/>
        <v>133.23400000000001</v>
      </c>
      <c r="G38" s="38">
        <f t="shared" si="2"/>
        <v>214.89354838709679</v>
      </c>
    </row>
    <row r="39" spans="2:7" x14ac:dyDescent="0.2">
      <c r="B39" s="47">
        <v>2017</v>
      </c>
      <c r="C39" s="17" t="s">
        <v>11</v>
      </c>
      <c r="D39" s="54">
        <v>526</v>
      </c>
      <c r="E39" s="54">
        <v>112482</v>
      </c>
      <c r="F39" s="38">
        <f t="shared" si="0"/>
        <v>112.482</v>
      </c>
      <c r="G39" s="38">
        <f t="shared" si="2"/>
        <v>213.84410646387832</v>
      </c>
    </row>
    <row r="40" spans="2:7" x14ac:dyDescent="0.2">
      <c r="B40" s="47">
        <v>2017</v>
      </c>
      <c r="C40" s="17" t="s">
        <v>12</v>
      </c>
      <c r="D40" s="54">
        <v>664</v>
      </c>
      <c r="E40" s="54">
        <v>131924</v>
      </c>
      <c r="F40" s="38">
        <f t="shared" si="0"/>
        <v>131.92400000000001</v>
      </c>
      <c r="G40" s="38">
        <f t="shared" si="2"/>
        <v>198.68072289156626</v>
      </c>
    </row>
    <row r="41" spans="2:7" x14ac:dyDescent="0.2">
      <c r="B41" s="47">
        <v>2017</v>
      </c>
      <c r="C41" s="17" t="s">
        <v>13</v>
      </c>
      <c r="D41" s="54">
        <v>562</v>
      </c>
      <c r="E41" s="54">
        <v>120396</v>
      </c>
      <c r="F41" s="38">
        <f t="shared" si="0"/>
        <v>120.396</v>
      </c>
      <c r="G41" s="38">
        <f t="shared" si="2"/>
        <v>214.22775800711744</v>
      </c>
    </row>
    <row r="42" spans="2:7" x14ac:dyDescent="0.2">
      <c r="B42" s="47">
        <v>2017</v>
      </c>
      <c r="C42" s="17" t="s">
        <v>14</v>
      </c>
      <c r="D42" s="54">
        <v>942</v>
      </c>
      <c r="E42" s="54">
        <v>185765</v>
      </c>
      <c r="F42" s="38">
        <f t="shared" si="0"/>
        <v>185.76499999999999</v>
      </c>
      <c r="G42" s="38">
        <f t="shared" si="2"/>
        <v>197.2027600849257</v>
      </c>
    </row>
    <row r="43" spans="2:7" x14ac:dyDescent="0.2">
      <c r="B43" s="28">
        <v>2017</v>
      </c>
      <c r="C43" s="41" t="s">
        <v>62</v>
      </c>
      <c r="D43" s="42">
        <f>SUM(D31:D42)</f>
        <v>11132</v>
      </c>
      <c r="E43" s="42">
        <f>SUM(E31:E42)</f>
        <v>2359481</v>
      </c>
      <c r="F43" s="42">
        <f t="shared" si="0"/>
        <v>2359.4810000000002</v>
      </c>
      <c r="G43" s="42">
        <f t="shared" si="2"/>
        <v>211.95481494789794</v>
      </c>
    </row>
    <row r="44" spans="2:7" x14ac:dyDescent="0.2">
      <c r="B44" s="47">
        <v>2018</v>
      </c>
      <c r="C44" s="17" t="s">
        <v>3</v>
      </c>
      <c r="D44" s="37">
        <v>824</v>
      </c>
      <c r="E44" s="37">
        <v>177986</v>
      </c>
      <c r="F44" s="38">
        <f t="shared" si="0"/>
        <v>177.98599999999999</v>
      </c>
      <c r="G44" s="38">
        <f t="shared" si="2"/>
        <v>216.00242718446603</v>
      </c>
    </row>
    <row r="45" spans="2:7" x14ac:dyDescent="0.2">
      <c r="B45" s="47">
        <v>2018</v>
      </c>
      <c r="C45" s="43" t="s">
        <v>4</v>
      </c>
      <c r="D45" s="44">
        <v>889</v>
      </c>
      <c r="E45" s="44">
        <v>190715</v>
      </c>
      <c r="F45" s="38">
        <f t="shared" si="0"/>
        <v>190.715</v>
      </c>
      <c r="G45" s="38">
        <f t="shared" si="2"/>
        <v>214.5275590551181</v>
      </c>
    </row>
    <row r="46" spans="2:7" x14ac:dyDescent="0.2">
      <c r="B46" s="47">
        <v>2018</v>
      </c>
      <c r="C46" s="43" t="s">
        <v>5</v>
      </c>
      <c r="D46" s="44">
        <v>979</v>
      </c>
      <c r="E46" s="44">
        <v>211834</v>
      </c>
      <c r="F46" s="38">
        <f t="shared" si="0"/>
        <v>211.834</v>
      </c>
      <c r="G46" s="38">
        <f t="shared" si="2"/>
        <v>216.37793667007151</v>
      </c>
    </row>
    <row r="47" spans="2:7" x14ac:dyDescent="0.2">
      <c r="B47" s="47">
        <v>2018</v>
      </c>
      <c r="C47" s="17" t="s">
        <v>6</v>
      </c>
      <c r="D47" s="37">
        <v>1052</v>
      </c>
      <c r="E47" s="44">
        <v>232278</v>
      </c>
      <c r="F47" s="38">
        <f t="shared" si="0"/>
        <v>232.27799999999999</v>
      </c>
      <c r="G47" s="38">
        <f t="shared" si="2"/>
        <v>220.79657794676805</v>
      </c>
    </row>
    <row r="48" spans="2:7" x14ac:dyDescent="0.2">
      <c r="B48" s="47">
        <v>2018</v>
      </c>
      <c r="C48" s="17" t="s">
        <v>7</v>
      </c>
      <c r="D48" s="37">
        <v>1065</v>
      </c>
      <c r="E48" s="37">
        <v>235131</v>
      </c>
      <c r="F48" s="38">
        <f t="shared" si="0"/>
        <v>235.131</v>
      </c>
      <c r="G48" s="38">
        <f t="shared" si="2"/>
        <v>220.78028169014084</v>
      </c>
    </row>
    <row r="49" spans="2:8" x14ac:dyDescent="0.2">
      <c r="B49" s="47">
        <v>2018</v>
      </c>
      <c r="C49" s="17" t="s">
        <v>8</v>
      </c>
      <c r="D49" s="37">
        <v>1121</v>
      </c>
      <c r="E49" s="37">
        <v>245604</v>
      </c>
      <c r="F49" s="38">
        <f t="shared" si="0"/>
        <v>245.60400000000001</v>
      </c>
      <c r="G49" s="38">
        <f t="shared" si="2"/>
        <v>219.09366636931313</v>
      </c>
    </row>
    <row r="50" spans="2:8" x14ac:dyDescent="0.2">
      <c r="B50" s="47">
        <v>2018</v>
      </c>
      <c r="C50" s="17" t="s">
        <v>9</v>
      </c>
      <c r="D50" s="37">
        <v>1450</v>
      </c>
      <c r="E50" s="37">
        <v>321641</v>
      </c>
      <c r="F50" s="38">
        <f t="shared" si="0"/>
        <v>321.64100000000002</v>
      </c>
      <c r="G50" s="38">
        <f t="shared" si="2"/>
        <v>221.82137931034484</v>
      </c>
    </row>
    <row r="51" spans="2:8" x14ac:dyDescent="0.2">
      <c r="B51" s="47">
        <v>2018</v>
      </c>
      <c r="C51" s="17" t="s">
        <v>10</v>
      </c>
      <c r="D51" s="37">
        <v>2028</v>
      </c>
      <c r="E51" s="37">
        <v>461719</v>
      </c>
      <c r="F51" s="38">
        <f t="shared" si="0"/>
        <v>461.71899999999999</v>
      </c>
      <c r="G51" s="38">
        <f t="shared" si="2"/>
        <v>227.67209072978304</v>
      </c>
    </row>
    <row r="52" spans="2:8" x14ac:dyDescent="0.2">
      <c r="B52" s="47">
        <v>2018</v>
      </c>
      <c r="C52" s="17" t="s">
        <v>11</v>
      </c>
      <c r="D52" s="37">
        <v>1102</v>
      </c>
      <c r="E52" s="37">
        <v>255022</v>
      </c>
      <c r="F52" s="38">
        <f t="shared" si="0"/>
        <v>255.02199999999999</v>
      </c>
      <c r="G52" s="38">
        <f t="shared" si="2"/>
        <v>231.41742286751361</v>
      </c>
    </row>
    <row r="53" spans="2:8" x14ac:dyDescent="0.2">
      <c r="B53" s="47">
        <v>2018</v>
      </c>
      <c r="C53" s="17" t="s">
        <v>12</v>
      </c>
      <c r="D53" s="37">
        <v>711</v>
      </c>
      <c r="E53" s="37">
        <v>168695</v>
      </c>
      <c r="F53" s="38">
        <f t="shared" si="0"/>
        <v>168.69499999999999</v>
      </c>
      <c r="G53" s="38">
        <f t="shared" si="2"/>
        <v>237.26441631504923</v>
      </c>
    </row>
    <row r="54" spans="2:8" x14ac:dyDescent="0.2">
      <c r="B54" s="47">
        <v>2018</v>
      </c>
      <c r="C54" s="17" t="s">
        <v>13</v>
      </c>
      <c r="D54" s="37">
        <v>720</v>
      </c>
      <c r="E54" s="37">
        <v>151204</v>
      </c>
      <c r="F54" s="38">
        <f t="shared" si="0"/>
        <v>151.20400000000001</v>
      </c>
      <c r="G54" s="38">
        <f t="shared" si="2"/>
        <v>210.00555555555556</v>
      </c>
    </row>
    <row r="55" spans="2:8" x14ac:dyDescent="0.2">
      <c r="B55" s="47">
        <v>2018</v>
      </c>
      <c r="C55" s="17" t="s">
        <v>14</v>
      </c>
      <c r="D55" s="37">
        <v>971</v>
      </c>
      <c r="E55" s="37">
        <v>193375</v>
      </c>
      <c r="F55" s="38">
        <f t="shared" si="0"/>
        <v>193.375</v>
      </c>
      <c r="G55" s="38">
        <f t="shared" si="2"/>
        <v>199.1503604531411</v>
      </c>
    </row>
    <row r="56" spans="2:8" x14ac:dyDescent="0.2">
      <c r="B56" s="28">
        <v>2018</v>
      </c>
      <c r="C56" s="41" t="s">
        <v>63</v>
      </c>
      <c r="D56" s="42">
        <f>SUM(D44:D55)</f>
        <v>12912</v>
      </c>
      <c r="E56" s="42">
        <f>SUM(E44:E55)</f>
        <v>2845204</v>
      </c>
      <c r="F56" s="42">
        <f t="shared" si="0"/>
        <v>2845.2040000000002</v>
      </c>
      <c r="G56" s="42">
        <f t="shared" si="2"/>
        <v>220.35346964064436</v>
      </c>
    </row>
    <row r="57" spans="2:8" x14ac:dyDescent="0.2">
      <c r="B57" s="47">
        <v>2019</v>
      </c>
      <c r="C57" s="17" t="s">
        <v>3</v>
      </c>
      <c r="D57" s="37">
        <v>1680</v>
      </c>
      <c r="E57" s="37">
        <v>320813</v>
      </c>
      <c r="F57" s="38">
        <f t="shared" si="0"/>
        <v>320.81299999999999</v>
      </c>
      <c r="G57" s="38">
        <f t="shared" si="2"/>
        <v>190.96011904761906</v>
      </c>
      <c r="H57" s="39"/>
    </row>
    <row r="58" spans="2:8" x14ac:dyDescent="0.2">
      <c r="B58" s="47">
        <v>2019</v>
      </c>
      <c r="C58" s="17" t="s">
        <v>4</v>
      </c>
      <c r="D58" s="37">
        <v>2371</v>
      </c>
      <c r="E58" s="37">
        <v>493488</v>
      </c>
      <c r="F58" s="38">
        <f t="shared" si="0"/>
        <v>493.488</v>
      </c>
      <c r="G58" s="38">
        <f t="shared" si="2"/>
        <v>208.13496415014762</v>
      </c>
      <c r="H58" s="39"/>
    </row>
    <row r="59" spans="2:8" x14ac:dyDescent="0.2">
      <c r="B59" s="47">
        <v>2019</v>
      </c>
      <c r="C59" s="17" t="s">
        <v>5</v>
      </c>
      <c r="D59" s="37">
        <v>2181.75</v>
      </c>
      <c r="E59" s="37">
        <v>459320.6</v>
      </c>
      <c r="F59" s="38">
        <f t="shared" si="0"/>
        <v>459.32059999999996</v>
      </c>
      <c r="G59" s="38">
        <f t="shared" si="2"/>
        <v>210.52852068293799</v>
      </c>
      <c r="H59" s="39"/>
    </row>
    <row r="60" spans="2:8" x14ac:dyDescent="0.2">
      <c r="B60" s="47">
        <v>2019</v>
      </c>
      <c r="C60" s="17" t="s">
        <v>6</v>
      </c>
      <c r="D60" s="37">
        <v>1319</v>
      </c>
      <c r="E60" s="40">
        <v>266638.2</v>
      </c>
      <c r="F60" s="38">
        <f t="shared" si="0"/>
        <v>266.63819999999998</v>
      </c>
      <c r="G60" s="38">
        <f t="shared" si="2"/>
        <v>202.15178165276726</v>
      </c>
      <c r="H60" s="39"/>
    </row>
    <row r="61" spans="2:8" x14ac:dyDescent="0.2">
      <c r="B61" s="47">
        <v>2019</v>
      </c>
      <c r="C61" s="17" t="s">
        <v>7</v>
      </c>
      <c r="D61" s="37">
        <v>1437</v>
      </c>
      <c r="E61" s="37">
        <v>318829</v>
      </c>
      <c r="F61" s="38">
        <f t="shared" si="0"/>
        <v>318.82900000000001</v>
      </c>
      <c r="G61" s="38">
        <f t="shared" si="2"/>
        <v>221.87125956854558</v>
      </c>
      <c r="H61" s="39"/>
    </row>
    <row r="62" spans="2:8" x14ac:dyDescent="0.2">
      <c r="B62" s="47">
        <v>2019</v>
      </c>
      <c r="C62" s="17" t="s">
        <v>8</v>
      </c>
      <c r="D62" s="37">
        <v>1798</v>
      </c>
      <c r="E62" s="37">
        <v>412388.4</v>
      </c>
      <c r="F62" s="38">
        <f t="shared" si="0"/>
        <v>412.38840000000005</v>
      </c>
      <c r="G62" s="38">
        <f t="shared" si="2"/>
        <v>229.35951056729701</v>
      </c>
      <c r="H62" s="39"/>
    </row>
    <row r="63" spans="2:8" x14ac:dyDescent="0.2">
      <c r="B63" s="47">
        <v>2019</v>
      </c>
      <c r="C63" s="17" t="s">
        <v>9</v>
      </c>
      <c r="D63" s="37">
        <v>1196</v>
      </c>
      <c r="E63" s="40">
        <v>253350.8</v>
      </c>
      <c r="F63" s="38">
        <f t="shared" si="0"/>
        <v>253.35079999999999</v>
      </c>
      <c r="G63" s="38">
        <f t="shared" si="2"/>
        <v>211.83177257525082</v>
      </c>
      <c r="H63" s="39"/>
    </row>
    <row r="64" spans="2:8" x14ac:dyDescent="0.2">
      <c r="B64" s="47">
        <v>2019</v>
      </c>
      <c r="C64" s="17" t="s">
        <v>10</v>
      </c>
      <c r="D64" s="37">
        <v>1138</v>
      </c>
      <c r="E64" s="40">
        <v>232706.40000000002</v>
      </c>
      <c r="F64" s="38">
        <f t="shared" si="0"/>
        <v>232.70640000000003</v>
      </c>
      <c r="G64" s="38">
        <f t="shared" si="2"/>
        <v>204.48717047451672</v>
      </c>
      <c r="H64" s="39"/>
    </row>
    <row r="65" spans="2:8" x14ac:dyDescent="0.2">
      <c r="B65" s="47">
        <v>2019</v>
      </c>
      <c r="C65" s="17" t="s">
        <v>11</v>
      </c>
      <c r="D65" s="37">
        <v>867</v>
      </c>
      <c r="E65" s="37">
        <v>184767</v>
      </c>
      <c r="F65" s="38">
        <f t="shared" si="0"/>
        <v>184.767</v>
      </c>
      <c r="G65" s="38">
        <f t="shared" si="2"/>
        <v>213.11072664359861</v>
      </c>
      <c r="H65" s="39"/>
    </row>
    <row r="66" spans="2:8" x14ac:dyDescent="0.2">
      <c r="B66" s="47">
        <v>2019</v>
      </c>
      <c r="C66" s="17" t="s">
        <v>12</v>
      </c>
      <c r="D66" s="37">
        <v>727.5</v>
      </c>
      <c r="E66" s="37">
        <v>164443.6</v>
      </c>
      <c r="F66" s="38">
        <f t="shared" si="0"/>
        <v>164.4436</v>
      </c>
      <c r="G66" s="38">
        <f t="shared" si="2"/>
        <v>226.03931271477663</v>
      </c>
      <c r="H66" s="39"/>
    </row>
    <row r="67" spans="2:8" x14ac:dyDescent="0.2">
      <c r="B67" s="47">
        <v>2019</v>
      </c>
      <c r="C67" s="17" t="s">
        <v>13</v>
      </c>
      <c r="D67" s="37">
        <v>966.5</v>
      </c>
      <c r="E67" s="37">
        <v>206898</v>
      </c>
      <c r="F67" s="38">
        <f t="shared" si="0"/>
        <v>206.898</v>
      </c>
      <c r="G67" s="38">
        <f t="shared" si="2"/>
        <v>214.06932229694775</v>
      </c>
      <c r="H67" s="39"/>
    </row>
    <row r="68" spans="2:8" x14ac:dyDescent="0.2">
      <c r="B68" s="47">
        <v>2019</v>
      </c>
      <c r="C68" s="17" t="s">
        <v>14</v>
      </c>
      <c r="D68" s="37">
        <v>935</v>
      </c>
      <c r="E68" s="37">
        <v>201694.2</v>
      </c>
      <c r="F68" s="38">
        <f t="shared" si="0"/>
        <v>201.69420000000002</v>
      </c>
      <c r="G68" s="38">
        <f t="shared" si="2"/>
        <v>215.71572192513369</v>
      </c>
      <c r="H68" s="39"/>
    </row>
    <row r="69" spans="2:8" x14ac:dyDescent="0.2">
      <c r="B69" s="28">
        <v>2019</v>
      </c>
      <c r="C69" s="41" t="s">
        <v>64</v>
      </c>
      <c r="D69" s="42">
        <f>SUM(D57:D68)</f>
        <v>16616.75</v>
      </c>
      <c r="E69" s="42">
        <f>SUM(E57:E68)</f>
        <v>3515337.2</v>
      </c>
      <c r="F69" s="42">
        <f t="shared" si="0"/>
        <v>3515.3372000000004</v>
      </c>
      <c r="G69" s="42">
        <f t="shared" si="2"/>
        <v>211.55383573803542</v>
      </c>
    </row>
    <row r="70" spans="2:8" x14ac:dyDescent="0.2">
      <c r="B70" s="47">
        <v>2020</v>
      </c>
      <c r="C70" s="17" t="s">
        <v>3</v>
      </c>
      <c r="D70" s="37">
        <v>1697</v>
      </c>
      <c r="E70" s="37">
        <v>375924.2</v>
      </c>
      <c r="F70" s="38">
        <f t="shared" ref="F70:F133" si="3">E70/1000</f>
        <v>375.92419999999998</v>
      </c>
      <c r="G70" s="38">
        <f t="shared" si="2"/>
        <v>221.5228049499116</v>
      </c>
    </row>
    <row r="71" spans="2:8" x14ac:dyDescent="0.2">
      <c r="B71" s="47">
        <v>2020</v>
      </c>
      <c r="C71" s="43" t="s">
        <v>4</v>
      </c>
      <c r="D71" s="44">
        <v>1538.5</v>
      </c>
      <c r="E71" s="44">
        <v>330814</v>
      </c>
      <c r="F71" s="38">
        <f t="shared" si="3"/>
        <v>330.81400000000002</v>
      </c>
      <c r="G71" s="38">
        <f t="shared" si="2"/>
        <v>215.02372440688984</v>
      </c>
    </row>
    <row r="72" spans="2:8" x14ac:dyDescent="0.2">
      <c r="B72" s="47">
        <v>2020</v>
      </c>
      <c r="C72" s="43" t="s">
        <v>5</v>
      </c>
      <c r="D72" s="44">
        <v>1591.5</v>
      </c>
      <c r="E72" s="44">
        <v>353065</v>
      </c>
      <c r="F72" s="38">
        <f t="shared" si="3"/>
        <v>353.065</v>
      </c>
      <c r="G72" s="38">
        <f t="shared" si="2"/>
        <v>221.84417216462458</v>
      </c>
    </row>
    <row r="73" spans="2:8" x14ac:dyDescent="0.2">
      <c r="B73" s="47">
        <v>2020</v>
      </c>
      <c r="C73" s="17" t="s">
        <v>6</v>
      </c>
      <c r="D73" s="37">
        <v>1576</v>
      </c>
      <c r="E73" s="44">
        <v>356825</v>
      </c>
      <c r="F73" s="38">
        <f t="shared" si="3"/>
        <v>356.82499999999999</v>
      </c>
      <c r="G73" s="38">
        <f t="shared" si="2"/>
        <v>226.41180203045684</v>
      </c>
    </row>
    <row r="74" spans="2:8" x14ac:dyDescent="0.2">
      <c r="B74" s="47">
        <v>2020</v>
      </c>
      <c r="C74" s="17" t="s">
        <v>7</v>
      </c>
      <c r="D74" s="37">
        <v>1162</v>
      </c>
      <c r="E74" s="37">
        <v>275355</v>
      </c>
      <c r="F74" s="38">
        <f t="shared" si="3"/>
        <v>275.35500000000002</v>
      </c>
      <c r="G74" s="38">
        <f t="shared" si="2"/>
        <v>236.96643717728054</v>
      </c>
    </row>
    <row r="75" spans="2:8" x14ac:dyDescent="0.2">
      <c r="B75" s="47">
        <v>2020</v>
      </c>
      <c r="C75" s="17" t="s">
        <v>8</v>
      </c>
      <c r="D75" s="37">
        <v>1041.5</v>
      </c>
      <c r="E75" s="37">
        <v>237611.4</v>
      </c>
      <c r="F75" s="38">
        <f t="shared" si="3"/>
        <v>237.6114</v>
      </c>
      <c r="G75" s="38">
        <f t="shared" si="2"/>
        <v>228.14344695151223</v>
      </c>
    </row>
    <row r="76" spans="2:8" x14ac:dyDescent="0.2">
      <c r="B76" s="47">
        <v>2020</v>
      </c>
      <c r="C76" s="17" t="s">
        <v>9</v>
      </c>
      <c r="D76" s="37">
        <v>924</v>
      </c>
      <c r="E76" s="37">
        <v>228272.8</v>
      </c>
      <c r="F76" s="38">
        <f t="shared" si="3"/>
        <v>228.27279999999999</v>
      </c>
      <c r="G76" s="38">
        <f t="shared" si="2"/>
        <v>247.04848484848483</v>
      </c>
    </row>
    <row r="77" spans="2:8" x14ac:dyDescent="0.2">
      <c r="B77" s="47">
        <v>2020</v>
      </c>
      <c r="C77" s="17" t="s">
        <v>10</v>
      </c>
      <c r="D77" s="37">
        <v>1204.5</v>
      </c>
      <c r="E77" s="37">
        <v>287438</v>
      </c>
      <c r="F77" s="38">
        <f t="shared" si="3"/>
        <v>287.43799999999999</v>
      </c>
      <c r="G77" s="38">
        <f t="shared" si="2"/>
        <v>238.63677874636778</v>
      </c>
    </row>
    <row r="78" spans="2:8" x14ac:dyDescent="0.2">
      <c r="B78" s="47">
        <v>2020</v>
      </c>
      <c r="C78" s="17" t="s">
        <v>11</v>
      </c>
      <c r="D78" s="37">
        <v>627</v>
      </c>
      <c r="E78" s="37">
        <v>131945</v>
      </c>
      <c r="F78" s="38">
        <f t="shared" si="3"/>
        <v>131.94499999999999</v>
      </c>
      <c r="G78" s="38">
        <f t="shared" si="2"/>
        <v>210.43859649122808</v>
      </c>
    </row>
    <row r="79" spans="2:8" x14ac:dyDescent="0.2">
      <c r="B79" s="47">
        <v>2020</v>
      </c>
      <c r="C79" s="17" t="s">
        <v>12</v>
      </c>
      <c r="D79" s="37">
        <v>770</v>
      </c>
      <c r="E79" s="37">
        <v>171101.68</v>
      </c>
      <c r="F79" s="38">
        <f t="shared" si="3"/>
        <v>171.10167999999999</v>
      </c>
      <c r="G79" s="38">
        <f t="shared" si="2"/>
        <v>222.20997402597402</v>
      </c>
    </row>
    <row r="80" spans="2:8" x14ac:dyDescent="0.2">
      <c r="B80" s="47">
        <v>2020</v>
      </c>
      <c r="C80" s="17" t="s">
        <v>13</v>
      </c>
      <c r="D80" s="37">
        <v>850.5</v>
      </c>
      <c r="E80" s="37">
        <v>166045.4</v>
      </c>
      <c r="F80" s="38">
        <f t="shared" si="3"/>
        <v>166.0454</v>
      </c>
      <c r="G80" s="38">
        <f t="shared" si="2"/>
        <v>195.23268665490886</v>
      </c>
    </row>
    <row r="81" spans="2:7" x14ac:dyDescent="0.2">
      <c r="B81" s="47">
        <v>2020</v>
      </c>
      <c r="C81" s="17" t="s">
        <v>14</v>
      </c>
      <c r="D81" s="37">
        <v>800</v>
      </c>
      <c r="E81" s="37">
        <v>151903</v>
      </c>
      <c r="F81" s="38">
        <f t="shared" si="3"/>
        <v>151.90299999999999</v>
      </c>
      <c r="G81" s="38">
        <f t="shared" ref="G81:G142" si="4">E81/D81</f>
        <v>189.87875</v>
      </c>
    </row>
    <row r="82" spans="2:7" x14ac:dyDescent="0.2">
      <c r="B82" s="28">
        <v>2020</v>
      </c>
      <c r="C82" s="41" t="s">
        <v>33</v>
      </c>
      <c r="D82" s="42">
        <f>SUM(D70:D81)</f>
        <v>13782.5</v>
      </c>
      <c r="E82" s="42">
        <f>SUM(E70:E81)</f>
        <v>3066300.48</v>
      </c>
      <c r="F82" s="42">
        <f t="shared" si="3"/>
        <v>3066.3004799999999</v>
      </c>
      <c r="G82" s="42">
        <f t="shared" si="4"/>
        <v>222.47781461998912</v>
      </c>
    </row>
    <row r="83" spans="2:7" x14ac:dyDescent="0.2">
      <c r="B83" s="47">
        <v>2021</v>
      </c>
      <c r="C83" s="17" t="s">
        <v>3</v>
      </c>
      <c r="D83" s="54">
        <v>951</v>
      </c>
      <c r="E83" s="54">
        <v>201694</v>
      </c>
      <c r="F83" s="38">
        <f t="shared" si="3"/>
        <v>201.69399999999999</v>
      </c>
      <c r="G83" s="38">
        <f t="shared" si="4"/>
        <v>212.0862250262881</v>
      </c>
    </row>
    <row r="84" spans="2:7" x14ac:dyDescent="0.2">
      <c r="B84" s="47">
        <v>2021</v>
      </c>
      <c r="C84" s="17" t="s">
        <v>4</v>
      </c>
      <c r="D84" s="54">
        <v>1401</v>
      </c>
      <c r="E84" s="54">
        <v>304087</v>
      </c>
      <c r="F84" s="38">
        <f t="shared" si="3"/>
        <v>304.08699999999999</v>
      </c>
      <c r="G84" s="38">
        <f t="shared" si="4"/>
        <v>217.04996431120628</v>
      </c>
    </row>
    <row r="85" spans="2:7" x14ac:dyDescent="0.2">
      <c r="B85" s="47">
        <v>2021</v>
      </c>
      <c r="C85" s="17" t="s">
        <v>5</v>
      </c>
      <c r="D85" s="54">
        <v>2089</v>
      </c>
      <c r="E85" s="54">
        <v>460507.8</v>
      </c>
      <c r="F85" s="38">
        <f t="shared" si="3"/>
        <v>460.50779999999997</v>
      </c>
      <c r="G85" s="38">
        <f t="shared" si="4"/>
        <v>220.44413595021541</v>
      </c>
    </row>
    <row r="86" spans="2:7" x14ac:dyDescent="0.2">
      <c r="B86" s="47">
        <v>2021</v>
      </c>
      <c r="C86" s="17" t="s">
        <v>6</v>
      </c>
      <c r="D86" s="54">
        <v>1820.5</v>
      </c>
      <c r="E86" s="54">
        <v>400010</v>
      </c>
      <c r="F86" s="38">
        <f t="shared" si="3"/>
        <v>400.01</v>
      </c>
      <c r="G86" s="38">
        <f t="shared" si="4"/>
        <v>219.72535017852238</v>
      </c>
    </row>
    <row r="87" spans="2:7" x14ac:dyDescent="0.2">
      <c r="B87" s="47">
        <v>2021</v>
      </c>
      <c r="C87" s="17" t="s">
        <v>7</v>
      </c>
      <c r="D87" s="54">
        <v>1980</v>
      </c>
      <c r="E87" s="54">
        <v>411922</v>
      </c>
      <c r="F87" s="38">
        <f t="shared" si="3"/>
        <v>411.92200000000003</v>
      </c>
      <c r="G87" s="38">
        <f t="shared" si="4"/>
        <v>208.04141414141415</v>
      </c>
    </row>
    <row r="88" spans="2:7" x14ac:dyDescent="0.2">
      <c r="B88" s="47">
        <v>2021</v>
      </c>
      <c r="C88" s="17" t="s">
        <v>8</v>
      </c>
      <c r="D88" s="54">
        <v>1398</v>
      </c>
      <c r="E88" s="54">
        <v>306587</v>
      </c>
      <c r="F88" s="38">
        <f t="shared" si="3"/>
        <v>306.58699999999999</v>
      </c>
      <c r="G88" s="38">
        <f t="shared" si="4"/>
        <v>219.30400572246066</v>
      </c>
    </row>
    <row r="89" spans="2:7" x14ac:dyDescent="0.2">
      <c r="B89" s="47">
        <v>2021</v>
      </c>
      <c r="C89" s="17" t="s">
        <v>9</v>
      </c>
      <c r="D89" s="54">
        <v>1334</v>
      </c>
      <c r="E89" s="54">
        <v>296058.16000000003</v>
      </c>
      <c r="F89" s="38">
        <f t="shared" si="3"/>
        <v>296.05816000000004</v>
      </c>
      <c r="G89" s="38">
        <f t="shared" si="4"/>
        <v>221.93265367316343</v>
      </c>
    </row>
    <row r="90" spans="2:7" x14ac:dyDescent="0.2">
      <c r="B90" s="47">
        <v>2021</v>
      </c>
      <c r="C90" s="17" t="s">
        <v>10</v>
      </c>
      <c r="D90" s="54">
        <v>1307</v>
      </c>
      <c r="E90" s="54">
        <v>289687.2</v>
      </c>
      <c r="F90" s="38">
        <f t="shared" si="3"/>
        <v>289.68720000000002</v>
      </c>
      <c r="G90" s="38">
        <f t="shared" si="4"/>
        <v>221.64284621270085</v>
      </c>
    </row>
    <row r="91" spans="2:7" x14ac:dyDescent="0.2">
      <c r="B91" s="47">
        <v>2021</v>
      </c>
      <c r="C91" s="17" t="s">
        <v>11</v>
      </c>
      <c r="D91" s="54">
        <v>990.5</v>
      </c>
      <c r="E91" s="54">
        <v>226376</v>
      </c>
      <c r="F91" s="38">
        <f t="shared" si="3"/>
        <v>226.376</v>
      </c>
      <c r="G91" s="38">
        <f t="shared" si="4"/>
        <v>228.54719838465422</v>
      </c>
    </row>
    <row r="92" spans="2:7" x14ac:dyDescent="0.2">
      <c r="B92" s="47">
        <v>2021</v>
      </c>
      <c r="C92" s="17" t="s">
        <v>12</v>
      </c>
      <c r="D92" s="54">
        <v>561</v>
      </c>
      <c r="E92" s="54">
        <v>129224</v>
      </c>
      <c r="F92" s="38">
        <f t="shared" si="3"/>
        <v>129.22399999999999</v>
      </c>
      <c r="G92" s="38">
        <f t="shared" si="4"/>
        <v>230.3458110516934</v>
      </c>
    </row>
    <row r="93" spans="2:7" x14ac:dyDescent="0.2">
      <c r="B93" s="47">
        <v>2021</v>
      </c>
      <c r="C93" s="17" t="s">
        <v>13</v>
      </c>
      <c r="D93" s="54">
        <v>948</v>
      </c>
      <c r="E93" s="54">
        <v>207583</v>
      </c>
      <c r="F93" s="38">
        <f t="shared" si="3"/>
        <v>207.583</v>
      </c>
      <c r="G93" s="38">
        <f t="shared" si="4"/>
        <v>218.96940928270041</v>
      </c>
    </row>
    <row r="94" spans="2:7" x14ac:dyDescent="0.2">
      <c r="B94" s="47">
        <v>2021</v>
      </c>
      <c r="C94" s="17" t="s">
        <v>14</v>
      </c>
      <c r="D94" s="54">
        <v>847</v>
      </c>
      <c r="E94" s="54">
        <v>181342.22999999998</v>
      </c>
      <c r="F94" s="38">
        <f t="shared" si="3"/>
        <v>181.34222999999997</v>
      </c>
      <c r="G94" s="38">
        <f t="shared" si="4"/>
        <v>214.09944510035416</v>
      </c>
    </row>
    <row r="95" spans="2:7" x14ac:dyDescent="0.2">
      <c r="B95" s="28">
        <v>2021</v>
      </c>
      <c r="C95" s="41" t="s">
        <v>34</v>
      </c>
      <c r="D95" s="42">
        <f>SUM(D83:D94)</f>
        <v>15627</v>
      </c>
      <c r="E95" s="42">
        <f>SUM(E83:E94)</f>
        <v>3415078.39</v>
      </c>
      <c r="F95" s="42">
        <f t="shared" si="3"/>
        <v>3415.0783900000001</v>
      </c>
      <c r="G95" s="42">
        <f t="shared" si="4"/>
        <v>218.53704421834007</v>
      </c>
    </row>
    <row r="96" spans="2:7" x14ac:dyDescent="0.2">
      <c r="B96" s="47">
        <v>2022</v>
      </c>
      <c r="C96" s="17" t="s">
        <v>3</v>
      </c>
      <c r="D96" s="37">
        <v>841.5</v>
      </c>
      <c r="E96" s="37">
        <v>176529.47</v>
      </c>
      <c r="F96" s="38">
        <f t="shared" si="3"/>
        <v>176.52947</v>
      </c>
      <c r="G96" s="38">
        <f t="shared" si="4"/>
        <v>209.77952465834818</v>
      </c>
    </row>
    <row r="97" spans="2:7" x14ac:dyDescent="0.2">
      <c r="B97" s="47">
        <v>2022</v>
      </c>
      <c r="C97" s="17" t="s">
        <v>4</v>
      </c>
      <c r="D97" s="37">
        <v>1668</v>
      </c>
      <c r="E97" s="37">
        <v>339192</v>
      </c>
      <c r="F97" s="38">
        <f t="shared" si="3"/>
        <v>339.19200000000001</v>
      </c>
      <c r="G97" s="38">
        <f t="shared" si="4"/>
        <v>203.35251798561151</v>
      </c>
    </row>
    <row r="98" spans="2:7" x14ac:dyDescent="0.2">
      <c r="B98" s="47">
        <v>2022</v>
      </c>
      <c r="C98" s="17" t="s">
        <v>5</v>
      </c>
      <c r="D98" s="37">
        <v>1902.5</v>
      </c>
      <c r="E98" s="37">
        <v>394527</v>
      </c>
      <c r="F98" s="38">
        <f t="shared" si="3"/>
        <v>394.52699999999999</v>
      </c>
      <c r="G98" s="38">
        <f t="shared" si="4"/>
        <v>207.37293035479632</v>
      </c>
    </row>
    <row r="99" spans="2:7" x14ac:dyDescent="0.2">
      <c r="B99" s="47">
        <v>2022</v>
      </c>
      <c r="C99" s="17" t="s">
        <v>6</v>
      </c>
      <c r="D99" s="37">
        <v>1520</v>
      </c>
      <c r="E99" s="37">
        <v>342431</v>
      </c>
      <c r="F99" s="38">
        <f t="shared" si="3"/>
        <v>342.43099999999998</v>
      </c>
      <c r="G99" s="38">
        <f t="shared" si="4"/>
        <v>225.28355263157894</v>
      </c>
    </row>
    <row r="100" spans="2:7" x14ac:dyDescent="0.2">
      <c r="B100" s="47">
        <v>2022</v>
      </c>
      <c r="C100" s="17" t="s">
        <v>7</v>
      </c>
      <c r="D100" s="37">
        <v>1286.5</v>
      </c>
      <c r="E100" s="37">
        <v>277628</v>
      </c>
      <c r="F100" s="38">
        <f t="shared" si="3"/>
        <v>277.62799999999999</v>
      </c>
      <c r="G100" s="38">
        <f t="shared" si="4"/>
        <v>215.80101049358726</v>
      </c>
    </row>
    <row r="101" spans="2:7" x14ac:dyDescent="0.2">
      <c r="B101" s="47">
        <v>2022</v>
      </c>
      <c r="C101" s="17" t="s">
        <v>8</v>
      </c>
      <c r="D101" s="37">
        <v>1142</v>
      </c>
      <c r="E101" s="37">
        <v>264465</v>
      </c>
      <c r="F101" s="38">
        <f t="shared" si="3"/>
        <v>264.46499999999997</v>
      </c>
      <c r="G101" s="38">
        <f t="shared" si="4"/>
        <v>231.58056042031524</v>
      </c>
    </row>
    <row r="102" spans="2:7" x14ac:dyDescent="0.2">
      <c r="B102" s="47">
        <v>2022</v>
      </c>
      <c r="C102" s="17" t="s">
        <v>9</v>
      </c>
      <c r="D102" s="37">
        <v>1371.5</v>
      </c>
      <c r="E102" s="37">
        <v>294038</v>
      </c>
      <c r="F102" s="38">
        <f t="shared" si="3"/>
        <v>294.03800000000001</v>
      </c>
      <c r="G102" s="38">
        <f t="shared" si="4"/>
        <v>214.39154210718192</v>
      </c>
    </row>
    <row r="103" spans="2:7" x14ac:dyDescent="0.2">
      <c r="B103" s="47">
        <v>2022</v>
      </c>
      <c r="C103" s="17" t="s">
        <v>10</v>
      </c>
      <c r="D103" s="37">
        <v>1258</v>
      </c>
      <c r="E103" s="37">
        <v>274960</v>
      </c>
      <c r="F103" s="38">
        <f t="shared" si="3"/>
        <v>274.95999999999998</v>
      </c>
      <c r="G103" s="38">
        <f t="shared" si="4"/>
        <v>218.5691573926868</v>
      </c>
    </row>
    <row r="104" spans="2:7" x14ac:dyDescent="0.2">
      <c r="B104" s="47">
        <v>2022</v>
      </c>
      <c r="C104" s="17" t="s">
        <v>11</v>
      </c>
      <c r="D104" s="37">
        <v>1186.5</v>
      </c>
      <c r="E104" s="37">
        <v>266730</v>
      </c>
      <c r="F104" s="38">
        <f t="shared" si="3"/>
        <v>266.73</v>
      </c>
      <c r="G104" s="38">
        <f t="shared" si="4"/>
        <v>224.80404551201011</v>
      </c>
    </row>
    <row r="105" spans="2:7" x14ac:dyDescent="0.2">
      <c r="B105" s="47">
        <v>2022</v>
      </c>
      <c r="C105" s="17" t="s">
        <v>12</v>
      </c>
      <c r="D105" s="37">
        <v>729</v>
      </c>
      <c r="E105" s="37">
        <v>162521</v>
      </c>
      <c r="F105" s="38">
        <f t="shared" si="3"/>
        <v>162.52099999999999</v>
      </c>
      <c r="G105" s="38">
        <f t="shared" si="4"/>
        <v>222.93689986282578</v>
      </c>
    </row>
    <row r="106" spans="2:7" x14ac:dyDescent="0.2">
      <c r="B106" s="47">
        <v>2022</v>
      </c>
      <c r="C106" s="17" t="s">
        <v>13</v>
      </c>
      <c r="D106" s="37">
        <v>1032.5</v>
      </c>
      <c r="E106" s="37">
        <v>233088</v>
      </c>
      <c r="F106" s="38">
        <f t="shared" si="3"/>
        <v>233.08799999999999</v>
      </c>
      <c r="G106" s="38">
        <f t="shared" si="4"/>
        <v>225.75108958837774</v>
      </c>
    </row>
    <row r="107" spans="2:7" x14ac:dyDescent="0.2">
      <c r="B107" s="47">
        <v>2022</v>
      </c>
      <c r="C107" s="17" t="s">
        <v>14</v>
      </c>
      <c r="D107" s="37">
        <v>1491</v>
      </c>
      <c r="E107" s="37">
        <v>342534</v>
      </c>
      <c r="F107" s="38">
        <f t="shared" si="3"/>
        <v>342.53399999999999</v>
      </c>
      <c r="G107" s="38">
        <f t="shared" si="4"/>
        <v>229.73440643863179</v>
      </c>
    </row>
    <row r="108" spans="2:7" x14ac:dyDescent="0.2">
      <c r="B108" s="48">
        <v>2022</v>
      </c>
      <c r="C108" s="41" t="s">
        <v>35</v>
      </c>
      <c r="D108" s="42">
        <f>SUM(D96:D107)</f>
        <v>15429</v>
      </c>
      <c r="E108" s="42">
        <f>SUM(E96:E107)</f>
        <v>3368643.4699999997</v>
      </c>
      <c r="F108" s="42">
        <f t="shared" si="3"/>
        <v>3368.6434699999995</v>
      </c>
      <c r="G108" s="42">
        <f t="shared" si="4"/>
        <v>218.33193790913214</v>
      </c>
    </row>
    <row r="109" spans="2:7" x14ac:dyDescent="0.2">
      <c r="B109" s="47">
        <v>2023</v>
      </c>
      <c r="C109" s="17" t="s">
        <v>3</v>
      </c>
      <c r="D109" s="37">
        <v>2075.5</v>
      </c>
      <c r="E109" s="37">
        <v>464279</v>
      </c>
      <c r="F109" s="38">
        <f t="shared" si="3"/>
        <v>464.279</v>
      </c>
      <c r="G109" s="38">
        <f t="shared" si="4"/>
        <v>223.69501324981931</v>
      </c>
    </row>
    <row r="110" spans="2:7" x14ac:dyDescent="0.2">
      <c r="B110" s="47">
        <v>2023</v>
      </c>
      <c r="C110" s="17" t="s">
        <v>4</v>
      </c>
      <c r="D110" s="37">
        <v>1808.5</v>
      </c>
      <c r="E110" s="37">
        <v>392586</v>
      </c>
      <c r="F110" s="38">
        <f t="shared" si="3"/>
        <v>392.58600000000001</v>
      </c>
      <c r="G110" s="38">
        <f t="shared" si="4"/>
        <v>217.07824163671552</v>
      </c>
    </row>
    <row r="111" spans="2:7" x14ac:dyDescent="0.2">
      <c r="B111" s="47">
        <v>2023</v>
      </c>
      <c r="C111" s="17" t="s">
        <v>5</v>
      </c>
      <c r="D111" s="37">
        <v>2362.5</v>
      </c>
      <c r="E111" s="37">
        <v>503301</v>
      </c>
      <c r="F111" s="38">
        <f t="shared" si="3"/>
        <v>503.30099999999999</v>
      </c>
      <c r="G111" s="38">
        <f t="shared" si="4"/>
        <v>213.03746031746033</v>
      </c>
    </row>
    <row r="112" spans="2:7" x14ac:dyDescent="0.2">
      <c r="B112" s="47">
        <v>2023</v>
      </c>
      <c r="C112" s="17" t="s">
        <v>6</v>
      </c>
      <c r="D112" s="37">
        <v>1430</v>
      </c>
      <c r="E112" s="37">
        <v>301479</v>
      </c>
      <c r="F112" s="38">
        <f t="shared" si="3"/>
        <v>301.47899999999998</v>
      </c>
      <c r="G112" s="38">
        <f t="shared" si="4"/>
        <v>210.82447552447553</v>
      </c>
    </row>
    <row r="113" spans="2:7" x14ac:dyDescent="0.2">
      <c r="B113" s="47">
        <v>2023</v>
      </c>
      <c r="C113" s="17" t="s">
        <v>7</v>
      </c>
      <c r="D113" s="37">
        <v>902</v>
      </c>
      <c r="E113" s="37">
        <v>191854</v>
      </c>
      <c r="F113" s="38">
        <f t="shared" si="3"/>
        <v>191.85400000000001</v>
      </c>
      <c r="G113" s="38">
        <f t="shared" si="4"/>
        <v>212.69844789356983</v>
      </c>
    </row>
    <row r="114" spans="2:7" x14ac:dyDescent="0.2">
      <c r="B114" s="47">
        <v>2023</v>
      </c>
      <c r="C114" s="17" t="s">
        <v>8</v>
      </c>
      <c r="D114" s="37">
        <v>1278</v>
      </c>
      <c r="E114" s="37">
        <v>271788</v>
      </c>
      <c r="F114" s="38">
        <f t="shared" si="3"/>
        <v>271.78800000000001</v>
      </c>
      <c r="G114" s="38">
        <f t="shared" si="4"/>
        <v>212.66666666666666</v>
      </c>
    </row>
    <row r="115" spans="2:7" x14ac:dyDescent="0.2">
      <c r="B115" s="47">
        <v>2023</v>
      </c>
      <c r="C115" s="17" t="s">
        <v>9</v>
      </c>
      <c r="D115" s="37">
        <v>1877</v>
      </c>
      <c r="E115" s="37">
        <v>438723</v>
      </c>
      <c r="F115" s="38">
        <f t="shared" si="3"/>
        <v>438.72300000000001</v>
      </c>
      <c r="G115" s="38">
        <f t="shared" si="4"/>
        <v>233.73628129994671</v>
      </c>
    </row>
    <row r="116" spans="2:7" x14ac:dyDescent="0.2">
      <c r="B116" s="47">
        <v>2023</v>
      </c>
      <c r="C116" s="17" t="s">
        <v>10</v>
      </c>
      <c r="D116" s="37">
        <v>1659.5</v>
      </c>
      <c r="E116" s="37">
        <v>361886</v>
      </c>
      <c r="F116" s="38">
        <f t="shared" si="3"/>
        <v>361.88600000000002</v>
      </c>
      <c r="G116" s="38">
        <f t="shared" si="4"/>
        <v>218.06929798131966</v>
      </c>
    </row>
    <row r="117" spans="2:7" x14ac:dyDescent="0.2">
      <c r="B117" s="47">
        <v>2023</v>
      </c>
      <c r="C117" s="17" t="s">
        <v>11</v>
      </c>
      <c r="D117" s="37">
        <v>1244</v>
      </c>
      <c r="E117" s="37">
        <v>293381.04000000004</v>
      </c>
      <c r="F117" s="38">
        <f t="shared" si="3"/>
        <v>293.38104000000004</v>
      </c>
      <c r="G117" s="38">
        <f t="shared" si="4"/>
        <v>235.8368488745981</v>
      </c>
    </row>
    <row r="118" spans="2:7" x14ac:dyDescent="0.2">
      <c r="B118" s="47">
        <v>2023</v>
      </c>
      <c r="C118" s="17" t="s">
        <v>12</v>
      </c>
      <c r="D118" s="37">
        <v>1047</v>
      </c>
      <c r="E118" s="37">
        <v>243732</v>
      </c>
      <c r="F118" s="38">
        <f t="shared" si="3"/>
        <v>243.732</v>
      </c>
      <c r="G118" s="38">
        <f t="shared" si="4"/>
        <v>232.79083094555875</v>
      </c>
    </row>
    <row r="119" spans="2:7" x14ac:dyDescent="0.2">
      <c r="B119" s="47">
        <v>2023</v>
      </c>
      <c r="C119" s="17" t="s">
        <v>13</v>
      </c>
      <c r="D119" s="37">
        <v>1207</v>
      </c>
      <c r="E119" s="37">
        <v>252818</v>
      </c>
      <c r="F119" s="38">
        <f t="shared" si="3"/>
        <v>252.81800000000001</v>
      </c>
      <c r="G119" s="38">
        <f t="shared" si="4"/>
        <v>209.45981772990888</v>
      </c>
    </row>
    <row r="120" spans="2:7" x14ac:dyDescent="0.2">
      <c r="B120" s="47">
        <v>2023</v>
      </c>
      <c r="C120" s="17" t="s">
        <v>14</v>
      </c>
      <c r="D120" s="37">
        <v>1699.5</v>
      </c>
      <c r="E120" s="37">
        <v>370636</v>
      </c>
      <c r="F120" s="38">
        <f t="shared" si="3"/>
        <v>370.63600000000002</v>
      </c>
      <c r="G120" s="38">
        <f t="shared" si="4"/>
        <v>218.08531921153281</v>
      </c>
    </row>
    <row r="121" spans="2:7" x14ac:dyDescent="0.2">
      <c r="B121" s="48">
        <v>2023</v>
      </c>
      <c r="C121" s="41" t="s">
        <v>40</v>
      </c>
      <c r="D121" s="42">
        <f>SUM(D109:D120)</f>
        <v>18590.5</v>
      </c>
      <c r="E121" s="42">
        <f>SUM(E109:E120)</f>
        <v>4086463.04</v>
      </c>
      <c r="F121" s="42">
        <f t="shared" si="3"/>
        <v>4086.4630400000001</v>
      </c>
      <c r="G121" s="42">
        <f t="shared" si="4"/>
        <v>219.8145848686157</v>
      </c>
    </row>
    <row r="122" spans="2:7" x14ac:dyDescent="0.2">
      <c r="B122" s="47">
        <v>2024</v>
      </c>
      <c r="C122" s="17" t="s">
        <v>3</v>
      </c>
      <c r="D122" s="38">
        <v>1526</v>
      </c>
      <c r="E122" s="38">
        <v>329688</v>
      </c>
      <c r="F122" s="38">
        <f t="shared" si="3"/>
        <v>329.68799999999999</v>
      </c>
      <c r="G122" s="38">
        <f t="shared" si="4"/>
        <v>216.04718217562254</v>
      </c>
    </row>
    <row r="123" spans="2:7" x14ac:dyDescent="0.2">
      <c r="B123" s="47">
        <v>2024</v>
      </c>
      <c r="C123" s="17" t="s">
        <v>4</v>
      </c>
      <c r="D123" s="38">
        <v>1863</v>
      </c>
      <c r="E123" s="38">
        <v>414412</v>
      </c>
      <c r="F123" s="38">
        <f t="shared" si="3"/>
        <v>414.41199999999998</v>
      </c>
      <c r="G123" s="38">
        <f t="shared" si="4"/>
        <v>222.44337090713901</v>
      </c>
    </row>
    <row r="124" spans="2:7" x14ac:dyDescent="0.2">
      <c r="B124" s="47">
        <v>2024</v>
      </c>
      <c r="C124" s="17" t="s">
        <v>5</v>
      </c>
      <c r="D124" s="38">
        <v>2048</v>
      </c>
      <c r="E124" s="38">
        <v>445933</v>
      </c>
      <c r="F124" s="38">
        <f t="shared" si="3"/>
        <v>445.93299999999999</v>
      </c>
      <c r="G124" s="38">
        <f t="shared" si="4"/>
        <v>217.74072265625</v>
      </c>
    </row>
    <row r="125" spans="2:7" x14ac:dyDescent="0.2">
      <c r="B125" s="47">
        <v>2024</v>
      </c>
      <c r="C125" s="17" t="s">
        <v>6</v>
      </c>
      <c r="D125" s="44">
        <v>1689</v>
      </c>
      <c r="E125" s="44">
        <v>364273</v>
      </c>
      <c r="F125" s="38">
        <f t="shared" si="3"/>
        <v>364.27300000000002</v>
      </c>
      <c r="G125" s="38">
        <f t="shared" si="4"/>
        <v>215.67377146240378</v>
      </c>
    </row>
    <row r="126" spans="2:7" x14ac:dyDescent="0.2">
      <c r="B126" s="47">
        <v>2024</v>
      </c>
      <c r="C126" s="17" t="s">
        <v>7</v>
      </c>
      <c r="D126" s="44">
        <v>1989</v>
      </c>
      <c r="E126" s="38">
        <v>428358</v>
      </c>
      <c r="F126" s="38">
        <f t="shared" si="3"/>
        <v>428.358</v>
      </c>
      <c r="G126" s="38">
        <f t="shared" si="4"/>
        <v>215.36349924585218</v>
      </c>
    </row>
    <row r="127" spans="2:7" x14ac:dyDescent="0.2">
      <c r="B127" s="47">
        <v>2024</v>
      </c>
      <c r="C127" s="17" t="s">
        <v>8</v>
      </c>
      <c r="D127" s="44">
        <v>1764</v>
      </c>
      <c r="E127" s="38">
        <v>382667</v>
      </c>
      <c r="F127" s="38">
        <f t="shared" si="3"/>
        <v>382.66699999999997</v>
      </c>
      <c r="G127" s="38">
        <f t="shared" si="4"/>
        <v>216.9314058956916</v>
      </c>
    </row>
    <row r="128" spans="2:7" x14ac:dyDescent="0.2">
      <c r="B128" s="47">
        <v>2024</v>
      </c>
      <c r="C128" s="17" t="s">
        <v>9</v>
      </c>
      <c r="D128" s="44">
        <v>1724</v>
      </c>
      <c r="E128" s="38">
        <v>378421</v>
      </c>
      <c r="F128" s="38">
        <f t="shared" si="3"/>
        <v>378.42099999999999</v>
      </c>
      <c r="G128" s="38">
        <f t="shared" si="4"/>
        <v>219.50174013921114</v>
      </c>
    </row>
    <row r="129" spans="2:16" x14ac:dyDescent="0.2">
      <c r="B129" s="47">
        <v>2024</v>
      </c>
      <c r="C129" s="17" t="s">
        <v>10</v>
      </c>
      <c r="D129" s="44">
        <v>1402</v>
      </c>
      <c r="E129" s="38">
        <v>308379</v>
      </c>
      <c r="F129" s="38">
        <f t="shared" si="3"/>
        <v>308.37900000000002</v>
      </c>
      <c r="G129" s="38">
        <f t="shared" si="4"/>
        <v>219.9564907275321</v>
      </c>
    </row>
    <row r="130" spans="2:16" x14ac:dyDescent="0.2">
      <c r="B130" s="47">
        <v>2024</v>
      </c>
      <c r="C130" s="17" t="s">
        <v>11</v>
      </c>
      <c r="D130" s="44">
        <v>1005.5</v>
      </c>
      <c r="E130" s="38">
        <v>234681</v>
      </c>
      <c r="F130" s="38">
        <f t="shared" si="3"/>
        <v>234.68100000000001</v>
      </c>
      <c r="G130" s="38">
        <f t="shared" si="4"/>
        <v>233.39731476877176</v>
      </c>
    </row>
    <row r="131" spans="2:16" x14ac:dyDescent="0.2">
      <c r="B131" s="47">
        <v>2024</v>
      </c>
      <c r="C131" s="17" t="s">
        <v>12</v>
      </c>
      <c r="D131" s="44">
        <v>901</v>
      </c>
      <c r="E131" s="38">
        <v>206145</v>
      </c>
      <c r="F131" s="38">
        <f t="shared" si="3"/>
        <v>206.14500000000001</v>
      </c>
      <c r="G131" s="38">
        <f t="shared" si="4"/>
        <v>228.79578246392896</v>
      </c>
    </row>
    <row r="132" spans="2:16" x14ac:dyDescent="0.2">
      <c r="B132" s="47">
        <v>2024</v>
      </c>
      <c r="C132" s="17" t="s">
        <v>13</v>
      </c>
      <c r="D132" s="44">
        <v>1159</v>
      </c>
      <c r="E132" s="38">
        <v>253841</v>
      </c>
      <c r="F132" s="38">
        <f t="shared" si="3"/>
        <v>253.84100000000001</v>
      </c>
      <c r="G132" s="38">
        <f t="shared" si="4"/>
        <v>219.01725625539257</v>
      </c>
    </row>
    <row r="133" spans="2:16" x14ac:dyDescent="0.2">
      <c r="B133" s="47">
        <v>2024</v>
      </c>
      <c r="C133" s="17" t="s">
        <v>14</v>
      </c>
      <c r="D133" s="44">
        <v>1225</v>
      </c>
      <c r="E133" s="38">
        <v>249874</v>
      </c>
      <c r="F133" s="38">
        <f t="shared" si="3"/>
        <v>249.874</v>
      </c>
      <c r="G133" s="38">
        <f t="shared" si="4"/>
        <v>203.97877551020409</v>
      </c>
    </row>
    <row r="134" spans="2:16" x14ac:dyDescent="0.2">
      <c r="B134" s="48">
        <v>2024</v>
      </c>
      <c r="C134" s="41" t="s">
        <v>36</v>
      </c>
      <c r="D134" s="42">
        <f>SUM(D122:D133)</f>
        <v>18295.5</v>
      </c>
      <c r="E134" s="42">
        <f>SUM(E122:E133)</f>
        <v>3996672</v>
      </c>
      <c r="F134" s="42">
        <f t="shared" ref="F134:F142" si="5">E134/1000</f>
        <v>3996.672</v>
      </c>
      <c r="G134" s="42">
        <f t="shared" si="4"/>
        <v>218.45109453144215</v>
      </c>
    </row>
    <row r="135" spans="2:16" x14ac:dyDescent="0.2">
      <c r="B135" s="47">
        <v>2025</v>
      </c>
      <c r="C135" s="17" t="s">
        <v>3</v>
      </c>
      <c r="D135" s="38">
        <v>1616</v>
      </c>
      <c r="E135" s="38">
        <v>353360</v>
      </c>
      <c r="F135" s="38">
        <f t="shared" si="5"/>
        <v>353.36</v>
      </c>
      <c r="G135" s="38">
        <f t="shared" si="4"/>
        <v>218.66336633663366</v>
      </c>
    </row>
    <row r="136" spans="2:16" x14ac:dyDescent="0.2">
      <c r="B136" s="47">
        <v>2025</v>
      </c>
      <c r="C136" s="17" t="s">
        <v>4</v>
      </c>
      <c r="D136" s="38">
        <v>1851</v>
      </c>
      <c r="E136" s="38">
        <v>386661</v>
      </c>
      <c r="F136" s="38">
        <f t="shared" si="5"/>
        <v>386.661</v>
      </c>
      <c r="G136" s="38">
        <f t="shared" si="4"/>
        <v>208.89303079416533</v>
      </c>
    </row>
    <row r="137" spans="2:16" x14ac:dyDescent="0.2">
      <c r="B137" s="47">
        <v>2025</v>
      </c>
      <c r="C137" s="17" t="s">
        <v>5</v>
      </c>
      <c r="D137" s="37">
        <v>1825</v>
      </c>
      <c r="E137" s="37">
        <v>377442</v>
      </c>
      <c r="F137" s="38">
        <f t="shared" si="5"/>
        <v>377.44200000000001</v>
      </c>
      <c r="G137" s="38">
        <f t="shared" si="4"/>
        <v>206.81753424657535</v>
      </c>
    </row>
    <row r="138" spans="2:16" x14ac:dyDescent="0.2">
      <c r="B138" s="47">
        <v>2025</v>
      </c>
      <c r="C138" s="17" t="s">
        <v>6</v>
      </c>
      <c r="D138" s="44">
        <v>2612</v>
      </c>
      <c r="E138" s="44">
        <v>577550</v>
      </c>
      <c r="F138" s="38">
        <f t="shared" si="5"/>
        <v>577.54999999999995</v>
      </c>
      <c r="G138" s="38">
        <f t="shared" si="4"/>
        <v>221.11408882082696</v>
      </c>
    </row>
    <row r="139" spans="2:16" x14ac:dyDescent="0.2">
      <c r="B139" s="47">
        <v>2025</v>
      </c>
      <c r="C139" s="17" t="s">
        <v>7</v>
      </c>
      <c r="D139" s="44">
        <v>3044.5</v>
      </c>
      <c r="E139" s="37">
        <v>675968</v>
      </c>
      <c r="F139" s="38">
        <f t="shared" si="5"/>
        <v>675.96799999999996</v>
      </c>
      <c r="G139" s="38">
        <f t="shared" si="4"/>
        <v>222.02923304319265</v>
      </c>
    </row>
    <row r="140" spans="2:16" x14ac:dyDescent="0.2">
      <c r="B140" s="47">
        <v>2025</v>
      </c>
      <c r="C140" s="17" t="s">
        <v>8</v>
      </c>
      <c r="D140" s="44">
        <v>1538</v>
      </c>
      <c r="E140" s="44">
        <v>337566</v>
      </c>
      <c r="F140" s="38">
        <f t="shared" si="5"/>
        <v>337.56599999999997</v>
      </c>
      <c r="G140" s="38">
        <f t="shared" si="4"/>
        <v>219.48374512353706</v>
      </c>
    </row>
    <row r="141" spans="2:16" x14ac:dyDescent="0.2">
      <c r="B141" s="47">
        <v>2025</v>
      </c>
      <c r="C141" s="17" t="s">
        <v>9</v>
      </c>
      <c r="D141" s="44">
        <v>2443</v>
      </c>
      <c r="E141" s="44">
        <v>534723</v>
      </c>
      <c r="F141" s="38">
        <f t="shared" si="5"/>
        <v>534.72299999999996</v>
      </c>
      <c r="G141" s="38">
        <f t="shared" si="4"/>
        <v>218.87965616045847</v>
      </c>
    </row>
    <row r="142" spans="2:16" x14ac:dyDescent="0.2">
      <c r="B142" s="48" t="s">
        <v>37</v>
      </c>
      <c r="C142" s="41" t="s">
        <v>39</v>
      </c>
      <c r="D142" s="42">
        <f>SUM(D135:D141)</f>
        <v>14929.5</v>
      </c>
      <c r="E142" s="42">
        <f>SUM(E135:E141)</f>
        <v>3243270</v>
      </c>
      <c r="F142" s="42">
        <f t="shared" si="5"/>
        <v>3243.27</v>
      </c>
      <c r="G142" s="42">
        <f t="shared" si="4"/>
        <v>217.23902341002713</v>
      </c>
    </row>
    <row r="143" spans="2:16" x14ac:dyDescent="0.2">
      <c r="B143" s="58" t="s">
        <v>38</v>
      </c>
      <c r="C143" s="45"/>
      <c r="D143" s="36"/>
    </row>
    <row r="144" spans="2:16" s="33" customFormat="1" x14ac:dyDescent="0.2">
      <c r="B144" s="58" t="s">
        <v>66</v>
      </c>
      <c r="D144" s="34"/>
      <c r="F144" s="35"/>
      <c r="G144" s="34"/>
      <c r="H144" s="34"/>
      <c r="I144" s="35"/>
      <c r="J144" s="35"/>
      <c r="L144" s="34"/>
      <c r="M144" s="35"/>
      <c r="O144" s="34"/>
      <c r="P144" s="34"/>
    </row>
    <row r="145" spans="2:4" x14ac:dyDescent="0.2">
      <c r="B145" s="56"/>
      <c r="D145" s="36"/>
    </row>
  </sheetData>
  <mergeCells count="3">
    <mergeCell ref="B3:B4"/>
    <mergeCell ref="C3:C4"/>
    <mergeCell ref="E3:G3"/>
  </mergeCells>
  <conditionalFormatting sqref="D4:G4 D3:E3">
    <cfRule type="cellIs" dxfId="93" priority="110" operator="equal">
      <formula>0</formula>
    </cfRule>
  </conditionalFormatting>
  <conditionalFormatting sqref="C5:C12">
    <cfRule type="cellIs" dxfId="92" priority="109" operator="equal">
      <formula>0</formula>
    </cfRule>
  </conditionalFormatting>
  <conditionalFormatting sqref="C13">
    <cfRule type="cellIs" dxfId="91" priority="108" operator="equal">
      <formula>0</formula>
    </cfRule>
  </conditionalFormatting>
  <conditionalFormatting sqref="C14">
    <cfRule type="cellIs" dxfId="90" priority="107" operator="equal">
      <formula>0</formula>
    </cfRule>
  </conditionalFormatting>
  <conditionalFormatting sqref="C15">
    <cfRule type="cellIs" dxfId="89" priority="106" operator="equal">
      <formula>0</formula>
    </cfRule>
  </conditionalFormatting>
  <conditionalFormatting sqref="C16">
    <cfRule type="cellIs" dxfId="88" priority="105" operator="equal">
      <formula>0</formula>
    </cfRule>
  </conditionalFormatting>
  <conditionalFormatting sqref="C44:C51">
    <cfRule type="cellIs" dxfId="87" priority="104" operator="equal">
      <formula>0</formula>
    </cfRule>
  </conditionalFormatting>
  <conditionalFormatting sqref="C52">
    <cfRule type="cellIs" dxfId="86" priority="103" operator="equal">
      <formula>0</formula>
    </cfRule>
  </conditionalFormatting>
  <conditionalFormatting sqref="C53">
    <cfRule type="cellIs" dxfId="85" priority="102" operator="equal">
      <formula>0</formula>
    </cfRule>
  </conditionalFormatting>
  <conditionalFormatting sqref="C54">
    <cfRule type="cellIs" dxfId="84" priority="101" operator="equal">
      <formula>0</formula>
    </cfRule>
  </conditionalFormatting>
  <conditionalFormatting sqref="C55">
    <cfRule type="cellIs" dxfId="83" priority="100" operator="equal">
      <formula>0</formula>
    </cfRule>
  </conditionalFormatting>
  <conditionalFormatting sqref="C104">
    <cfRule type="cellIs" dxfId="82" priority="98" operator="equal">
      <formula>0</formula>
    </cfRule>
  </conditionalFormatting>
  <conditionalFormatting sqref="C105">
    <cfRule type="cellIs" dxfId="81" priority="97" operator="equal">
      <formula>0</formula>
    </cfRule>
  </conditionalFormatting>
  <conditionalFormatting sqref="C96:C103">
    <cfRule type="cellIs" dxfId="80" priority="99" operator="equal">
      <formula>0</formula>
    </cfRule>
  </conditionalFormatting>
  <conditionalFormatting sqref="C106">
    <cfRule type="cellIs" dxfId="79" priority="96" operator="equal">
      <formula>0</formula>
    </cfRule>
  </conditionalFormatting>
  <conditionalFormatting sqref="C107">
    <cfRule type="cellIs" dxfId="78" priority="95" operator="equal">
      <formula>0</formula>
    </cfRule>
  </conditionalFormatting>
  <conditionalFormatting sqref="D17:E17">
    <cfRule type="cellIs" dxfId="77" priority="94" operator="equal">
      <formula>0</formula>
    </cfRule>
  </conditionalFormatting>
  <conditionalFormatting sqref="C119">
    <cfRule type="cellIs" dxfId="76" priority="88" operator="equal">
      <formula>0</formula>
    </cfRule>
  </conditionalFormatting>
  <conditionalFormatting sqref="C109:C116">
    <cfRule type="cellIs" dxfId="75" priority="91" operator="equal">
      <formula>0</formula>
    </cfRule>
  </conditionalFormatting>
  <conditionalFormatting sqref="C117 C120">
    <cfRule type="cellIs" dxfId="74" priority="90" operator="equal">
      <formula>0</formula>
    </cfRule>
  </conditionalFormatting>
  <conditionalFormatting sqref="C118">
    <cfRule type="cellIs" dxfId="73" priority="89" operator="equal">
      <formula>0</formula>
    </cfRule>
  </conditionalFormatting>
  <conditionalFormatting sqref="C122:C129">
    <cfRule type="cellIs" dxfId="72" priority="87" operator="equal">
      <formula>0</formula>
    </cfRule>
  </conditionalFormatting>
  <conditionalFormatting sqref="C130">
    <cfRule type="cellIs" dxfId="71" priority="86" operator="equal">
      <formula>0</formula>
    </cfRule>
  </conditionalFormatting>
  <conditionalFormatting sqref="C131">
    <cfRule type="cellIs" dxfId="70" priority="85" operator="equal">
      <formula>0</formula>
    </cfRule>
  </conditionalFormatting>
  <conditionalFormatting sqref="C132">
    <cfRule type="cellIs" dxfId="69" priority="84" operator="equal">
      <formula>0</formula>
    </cfRule>
  </conditionalFormatting>
  <conditionalFormatting sqref="C133">
    <cfRule type="cellIs" dxfId="68" priority="83" operator="equal">
      <formula>0</formula>
    </cfRule>
  </conditionalFormatting>
  <conditionalFormatting sqref="B145">
    <cfRule type="cellIs" dxfId="67" priority="82" operator="equal">
      <formula>0</formula>
    </cfRule>
  </conditionalFormatting>
  <conditionalFormatting sqref="D136">
    <cfRule type="cellIs" dxfId="66" priority="81" operator="equal">
      <formula>0</formula>
    </cfRule>
  </conditionalFormatting>
  <conditionalFormatting sqref="D137">
    <cfRule type="cellIs" dxfId="65" priority="80" operator="equal">
      <formula>0</formula>
    </cfRule>
  </conditionalFormatting>
  <conditionalFormatting sqref="C136:C141">
    <cfRule type="cellIs" dxfId="64" priority="79" operator="equal">
      <formula>0</formula>
    </cfRule>
  </conditionalFormatting>
  <conditionalFormatting sqref="C135">
    <cfRule type="cellIs" dxfId="63" priority="72" operator="equal">
      <formula>0</formula>
    </cfRule>
  </conditionalFormatting>
  <conditionalFormatting sqref="D56:E56">
    <cfRule type="cellIs" dxfId="62" priority="70" operator="equal">
      <formula>0</formula>
    </cfRule>
  </conditionalFormatting>
  <conditionalFormatting sqref="D108:E108">
    <cfRule type="cellIs" dxfId="61" priority="69" operator="equal">
      <formula>0</formula>
    </cfRule>
  </conditionalFormatting>
  <conditionalFormatting sqref="D121:E121">
    <cfRule type="cellIs" dxfId="60" priority="68" operator="equal">
      <formula>0</formula>
    </cfRule>
  </conditionalFormatting>
  <conditionalFormatting sqref="D134:E134">
    <cfRule type="cellIs" dxfId="59" priority="67" operator="equal">
      <formula>0</formula>
    </cfRule>
  </conditionalFormatting>
  <conditionalFormatting sqref="D142:E142">
    <cfRule type="cellIs" dxfId="58" priority="66" operator="equal">
      <formula>0</formula>
    </cfRule>
  </conditionalFormatting>
  <conditionalFormatting sqref="C17">
    <cfRule type="cellIs" dxfId="57" priority="65" operator="equal">
      <formula>0</formula>
    </cfRule>
  </conditionalFormatting>
  <conditionalFormatting sqref="C56">
    <cfRule type="cellIs" dxfId="56" priority="64" operator="equal">
      <formula>0</formula>
    </cfRule>
  </conditionalFormatting>
  <conditionalFormatting sqref="C108">
    <cfRule type="cellIs" dxfId="55" priority="63" operator="equal">
      <formula>0</formula>
    </cfRule>
  </conditionalFormatting>
  <conditionalFormatting sqref="C121">
    <cfRule type="cellIs" dxfId="54" priority="62" operator="equal">
      <formula>0</formula>
    </cfRule>
  </conditionalFormatting>
  <conditionalFormatting sqref="C134">
    <cfRule type="cellIs" dxfId="53" priority="61" operator="equal">
      <formula>0</formula>
    </cfRule>
  </conditionalFormatting>
  <conditionalFormatting sqref="C142">
    <cfRule type="cellIs" dxfId="52" priority="60" operator="equal">
      <formula>0</formula>
    </cfRule>
  </conditionalFormatting>
  <conditionalFormatting sqref="C18:C25">
    <cfRule type="cellIs" dxfId="51" priority="59" operator="equal">
      <formula>0</formula>
    </cfRule>
  </conditionalFormatting>
  <conditionalFormatting sqref="C26">
    <cfRule type="cellIs" dxfId="50" priority="58" operator="equal">
      <formula>0</formula>
    </cfRule>
  </conditionalFormatting>
  <conditionalFormatting sqref="C27">
    <cfRule type="cellIs" dxfId="49" priority="57" operator="equal">
      <formula>0</formula>
    </cfRule>
  </conditionalFormatting>
  <conditionalFormatting sqref="C28">
    <cfRule type="cellIs" dxfId="48" priority="56" operator="equal">
      <formula>0</formula>
    </cfRule>
  </conditionalFormatting>
  <conditionalFormatting sqref="C29">
    <cfRule type="cellIs" dxfId="47" priority="55" operator="equal">
      <formula>0</formula>
    </cfRule>
  </conditionalFormatting>
  <conditionalFormatting sqref="D30:E43">
    <cfRule type="cellIs" dxfId="46" priority="54" operator="equal">
      <formula>0</formula>
    </cfRule>
  </conditionalFormatting>
  <conditionalFormatting sqref="C30">
    <cfRule type="cellIs" dxfId="45" priority="53" operator="equal">
      <formula>0</formula>
    </cfRule>
  </conditionalFormatting>
  <conditionalFormatting sqref="C65">
    <cfRule type="cellIs" dxfId="44" priority="36" operator="equal">
      <formula>0</formula>
    </cfRule>
  </conditionalFormatting>
  <conditionalFormatting sqref="C66">
    <cfRule type="cellIs" dxfId="43" priority="35" operator="equal">
      <formula>0</formula>
    </cfRule>
  </conditionalFormatting>
  <conditionalFormatting sqref="C31:C38">
    <cfRule type="cellIs" dxfId="42" priority="50" operator="equal">
      <formula>0</formula>
    </cfRule>
  </conditionalFormatting>
  <conditionalFormatting sqref="C39">
    <cfRule type="cellIs" dxfId="41" priority="49" operator="equal">
      <formula>0</formula>
    </cfRule>
  </conditionalFormatting>
  <conditionalFormatting sqref="C40">
    <cfRule type="cellIs" dxfId="40" priority="48" operator="equal">
      <formula>0</formula>
    </cfRule>
  </conditionalFormatting>
  <conditionalFormatting sqref="C41">
    <cfRule type="cellIs" dxfId="39" priority="47" operator="equal">
      <formula>0</formula>
    </cfRule>
  </conditionalFormatting>
  <conditionalFormatting sqref="C42">
    <cfRule type="cellIs" dxfId="38" priority="46" operator="equal">
      <formula>0</formula>
    </cfRule>
  </conditionalFormatting>
  <conditionalFormatting sqref="C43">
    <cfRule type="cellIs" dxfId="37" priority="45" operator="equal">
      <formula>0</formula>
    </cfRule>
  </conditionalFormatting>
  <conditionalFormatting sqref="C70:C77">
    <cfRule type="cellIs" dxfId="36" priority="44" operator="equal">
      <formula>0</formula>
    </cfRule>
  </conditionalFormatting>
  <conditionalFormatting sqref="C78">
    <cfRule type="cellIs" dxfId="35" priority="43" operator="equal">
      <formula>0</formula>
    </cfRule>
  </conditionalFormatting>
  <conditionalFormatting sqref="C79">
    <cfRule type="cellIs" dxfId="34" priority="42" operator="equal">
      <formula>0</formula>
    </cfRule>
  </conditionalFormatting>
  <conditionalFormatting sqref="C80">
    <cfRule type="cellIs" dxfId="33" priority="41" operator="equal">
      <formula>0</formula>
    </cfRule>
  </conditionalFormatting>
  <conditionalFormatting sqref="C81">
    <cfRule type="cellIs" dxfId="32" priority="40" operator="equal">
      <formula>0</formula>
    </cfRule>
  </conditionalFormatting>
  <conditionalFormatting sqref="D82:E95">
    <cfRule type="cellIs" dxfId="31" priority="39" operator="equal">
      <formula>0</formula>
    </cfRule>
  </conditionalFormatting>
  <conditionalFormatting sqref="C82">
    <cfRule type="cellIs" dxfId="30" priority="38" operator="equal">
      <formula>0</formula>
    </cfRule>
  </conditionalFormatting>
  <conditionalFormatting sqref="C57:C64">
    <cfRule type="cellIs" dxfId="29" priority="37" operator="equal">
      <formula>0</formula>
    </cfRule>
  </conditionalFormatting>
  <conditionalFormatting sqref="C67">
    <cfRule type="cellIs" dxfId="28" priority="34" operator="equal">
      <formula>0</formula>
    </cfRule>
  </conditionalFormatting>
  <conditionalFormatting sqref="C68">
    <cfRule type="cellIs" dxfId="27" priority="33" operator="equal">
      <formula>0</formula>
    </cfRule>
  </conditionalFormatting>
  <conditionalFormatting sqref="D69:E69">
    <cfRule type="cellIs" dxfId="26" priority="32" operator="equal">
      <formula>0</formula>
    </cfRule>
  </conditionalFormatting>
  <conditionalFormatting sqref="C69">
    <cfRule type="cellIs" dxfId="25" priority="31" operator="equal">
      <formula>0</formula>
    </cfRule>
  </conditionalFormatting>
  <conditionalFormatting sqref="F43:G43">
    <cfRule type="cellIs" dxfId="24" priority="14" operator="equal">
      <formula>0</formula>
    </cfRule>
  </conditionalFormatting>
  <conditionalFormatting sqref="F56:G56">
    <cfRule type="cellIs" dxfId="23" priority="13" operator="equal">
      <formula>0</formula>
    </cfRule>
  </conditionalFormatting>
  <conditionalFormatting sqref="F69:G69">
    <cfRule type="cellIs" dxfId="22" priority="12" operator="equal">
      <formula>0</formula>
    </cfRule>
  </conditionalFormatting>
  <conditionalFormatting sqref="F82:G82">
    <cfRule type="cellIs" dxfId="21" priority="11" operator="equal">
      <formula>0</formula>
    </cfRule>
  </conditionalFormatting>
  <conditionalFormatting sqref="F95:G95">
    <cfRule type="cellIs" dxfId="20" priority="10" operator="equal">
      <formula>0</formula>
    </cfRule>
  </conditionalFormatting>
  <conditionalFormatting sqref="F108:G108">
    <cfRule type="cellIs" dxfId="19" priority="9" operator="equal">
      <formula>0</formula>
    </cfRule>
  </conditionalFormatting>
  <conditionalFormatting sqref="F121:G121">
    <cfRule type="cellIs" dxfId="18" priority="8" operator="equal">
      <formula>0</formula>
    </cfRule>
  </conditionalFormatting>
  <conditionalFormatting sqref="B43">
    <cfRule type="cellIs" dxfId="17" priority="23" operator="equal">
      <formula>0</formula>
    </cfRule>
  </conditionalFormatting>
  <conditionalFormatting sqref="C91">
    <cfRule type="cellIs" dxfId="16" priority="21" operator="equal">
      <formula>0</formula>
    </cfRule>
  </conditionalFormatting>
  <conditionalFormatting sqref="C92">
    <cfRule type="cellIs" dxfId="15" priority="20" operator="equal">
      <formula>0</formula>
    </cfRule>
  </conditionalFormatting>
  <conditionalFormatting sqref="C83:C90">
    <cfRule type="cellIs" dxfId="14" priority="22" operator="equal">
      <formula>0</formula>
    </cfRule>
  </conditionalFormatting>
  <conditionalFormatting sqref="C93">
    <cfRule type="cellIs" dxfId="13" priority="19" operator="equal">
      <formula>0</formula>
    </cfRule>
  </conditionalFormatting>
  <conditionalFormatting sqref="C94">
    <cfRule type="cellIs" dxfId="12" priority="18" operator="equal">
      <formula>0</formula>
    </cfRule>
  </conditionalFormatting>
  <conditionalFormatting sqref="C95">
    <cfRule type="cellIs" dxfId="11" priority="17" operator="equal">
      <formula>0</formula>
    </cfRule>
  </conditionalFormatting>
  <conditionalFormatting sqref="F17:G17">
    <cfRule type="cellIs" dxfId="10" priority="16" operator="equal">
      <formula>0</formula>
    </cfRule>
  </conditionalFormatting>
  <conditionalFormatting sqref="F30:G30">
    <cfRule type="cellIs" dxfId="9" priority="15" operator="equal">
      <formula>0</formula>
    </cfRule>
  </conditionalFormatting>
  <conditionalFormatting sqref="B30">
    <cfRule type="cellIs" dxfId="8" priority="1" operator="equal">
      <formula>0</formula>
    </cfRule>
  </conditionalFormatting>
  <conditionalFormatting sqref="F134:G134">
    <cfRule type="cellIs" dxfId="7" priority="7" operator="equal">
      <formula>0</formula>
    </cfRule>
  </conditionalFormatting>
  <conditionalFormatting sqref="F142:G142">
    <cfRule type="cellIs" dxfId="6" priority="6" operator="equal">
      <formula>0</formula>
    </cfRule>
  </conditionalFormatting>
  <conditionalFormatting sqref="B95">
    <cfRule type="cellIs" dxfId="5" priority="5" operator="equal">
      <formula>0</formula>
    </cfRule>
  </conditionalFormatting>
  <conditionalFormatting sqref="B82">
    <cfRule type="cellIs" dxfId="4" priority="4" operator="equal">
      <formula>0</formula>
    </cfRule>
  </conditionalFormatting>
  <conditionalFormatting sqref="B69">
    <cfRule type="cellIs" dxfId="3" priority="3" operator="equal">
      <formula>0</formula>
    </cfRule>
  </conditionalFormatting>
  <conditionalFormatting sqref="B56">
    <cfRule type="cellIs" dxfId="2" priority="2" operator="equal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8"/>
  <sheetViews>
    <sheetView showGridLines="0" workbookViewId="0"/>
  </sheetViews>
  <sheetFormatPr baseColWidth="10" defaultRowHeight="12.75" x14ac:dyDescent="0.2"/>
  <cols>
    <col min="1" max="1" width="2.5703125" style="5" customWidth="1"/>
    <col min="2" max="2" width="23" style="5" bestFit="1" customWidth="1"/>
    <col min="3" max="5" width="11.42578125" style="5"/>
    <col min="6" max="6" width="12.140625" style="5" customWidth="1"/>
    <col min="7" max="9" width="11.42578125" style="5"/>
    <col min="10" max="10" width="15" style="5" customWidth="1"/>
    <col min="11" max="16384" width="11.42578125" style="5"/>
  </cols>
  <sheetData>
    <row r="1" spans="2:12" ht="15" x14ac:dyDescent="0.25">
      <c r="B1" s="14" t="s">
        <v>30</v>
      </c>
    </row>
    <row r="3" spans="2:12" x14ac:dyDescent="0.2">
      <c r="B3" s="61" t="s">
        <v>28</v>
      </c>
      <c r="C3" s="61" t="s">
        <v>59</v>
      </c>
      <c r="D3" s="61"/>
      <c r="E3" s="61"/>
      <c r="F3" s="61"/>
      <c r="G3" s="61"/>
      <c r="H3" s="61"/>
      <c r="I3" s="61"/>
      <c r="J3" s="61"/>
    </row>
    <row r="4" spans="2:12" x14ac:dyDescent="0.2">
      <c r="B4" s="61"/>
      <c r="C4" s="13" t="s">
        <v>20</v>
      </c>
      <c r="D4" s="13" t="s">
        <v>21</v>
      </c>
      <c r="E4" s="13" t="s">
        <v>22</v>
      </c>
      <c r="F4" s="13" t="s">
        <v>23</v>
      </c>
      <c r="G4" s="13" t="s">
        <v>24</v>
      </c>
      <c r="H4" s="13" t="s">
        <v>25</v>
      </c>
      <c r="I4" s="13" t="s">
        <v>26</v>
      </c>
      <c r="J4" s="13" t="s">
        <v>27</v>
      </c>
    </row>
    <row r="5" spans="2:12" x14ac:dyDescent="0.2">
      <c r="B5" s="6">
        <v>2015</v>
      </c>
      <c r="C5" s="7">
        <v>175</v>
      </c>
      <c r="D5" s="7">
        <v>995</v>
      </c>
      <c r="E5" s="7">
        <v>1433</v>
      </c>
      <c r="F5" s="7">
        <v>1109</v>
      </c>
      <c r="G5" s="8">
        <v>467</v>
      </c>
      <c r="H5" s="7">
        <v>250</v>
      </c>
      <c r="I5" s="7">
        <v>486</v>
      </c>
      <c r="J5" s="9">
        <f>SUM(C5:I5)</f>
        <v>4915</v>
      </c>
      <c r="K5" s="10"/>
      <c r="L5" s="10"/>
    </row>
    <row r="6" spans="2:12" x14ac:dyDescent="0.2">
      <c r="B6" s="6">
        <v>2016</v>
      </c>
      <c r="C6" s="7">
        <v>778</v>
      </c>
      <c r="D6" s="7">
        <v>2821</v>
      </c>
      <c r="E6" s="7">
        <v>3786</v>
      </c>
      <c r="F6" s="7">
        <v>1357</v>
      </c>
      <c r="G6" s="8">
        <v>320</v>
      </c>
      <c r="H6" s="7">
        <v>434</v>
      </c>
      <c r="I6" s="7">
        <v>1398</v>
      </c>
      <c r="J6" s="9">
        <f t="shared" ref="J6:J14" si="0">SUM(C6:I6)</f>
        <v>10894</v>
      </c>
      <c r="K6" s="53"/>
      <c r="L6" s="10"/>
    </row>
    <row r="7" spans="2:12" x14ac:dyDescent="0.2">
      <c r="B7" s="6">
        <v>2017</v>
      </c>
      <c r="C7" s="7">
        <v>931</v>
      </c>
      <c r="D7" s="7">
        <v>2726</v>
      </c>
      <c r="E7" s="7">
        <v>3809</v>
      </c>
      <c r="F7" s="7">
        <v>1414</v>
      </c>
      <c r="G7" s="8">
        <v>383</v>
      </c>
      <c r="H7" s="7">
        <v>621</v>
      </c>
      <c r="I7" s="7">
        <v>1248</v>
      </c>
      <c r="J7" s="9">
        <f t="shared" si="0"/>
        <v>11132</v>
      </c>
      <c r="K7" s="53"/>
      <c r="L7" s="10"/>
    </row>
    <row r="8" spans="2:12" x14ac:dyDescent="0.2">
      <c r="B8" s="6">
        <v>2018</v>
      </c>
      <c r="C8" s="7">
        <v>694</v>
      </c>
      <c r="D8" s="7">
        <v>3741</v>
      </c>
      <c r="E8" s="7">
        <v>3908</v>
      </c>
      <c r="F8" s="7">
        <v>2834</v>
      </c>
      <c r="G8" s="8">
        <v>554</v>
      </c>
      <c r="H8" s="7">
        <v>211</v>
      </c>
      <c r="I8" s="7">
        <v>970</v>
      </c>
      <c r="J8" s="9">
        <f t="shared" si="0"/>
        <v>12912</v>
      </c>
      <c r="K8" s="53"/>
      <c r="L8" s="10"/>
    </row>
    <row r="9" spans="2:12" x14ac:dyDescent="0.2">
      <c r="B9" s="6">
        <v>2019</v>
      </c>
      <c r="C9" s="7">
        <v>1340</v>
      </c>
      <c r="D9" s="7">
        <v>5856.25</v>
      </c>
      <c r="E9" s="7">
        <v>3798</v>
      </c>
      <c r="F9" s="7">
        <v>3342.5</v>
      </c>
      <c r="G9" s="8">
        <v>401</v>
      </c>
      <c r="H9" s="7">
        <v>510</v>
      </c>
      <c r="I9" s="7">
        <v>1369</v>
      </c>
      <c r="J9" s="9">
        <f t="shared" si="0"/>
        <v>16616.75</v>
      </c>
      <c r="K9" s="53"/>
      <c r="L9" s="10"/>
    </row>
    <row r="10" spans="2:12" x14ac:dyDescent="0.2">
      <c r="B10" s="6">
        <v>2020</v>
      </c>
      <c r="C10" s="7">
        <v>1296</v>
      </c>
      <c r="D10" s="7">
        <v>5901</v>
      </c>
      <c r="E10" s="7">
        <v>3481.5</v>
      </c>
      <c r="F10" s="7">
        <v>2876</v>
      </c>
      <c r="G10" s="8">
        <v>228</v>
      </c>
      <c r="H10" s="7">
        <v>0</v>
      </c>
      <c r="I10" s="7">
        <v>0</v>
      </c>
      <c r="J10" s="9">
        <f t="shared" si="0"/>
        <v>13782.5</v>
      </c>
      <c r="K10" s="53"/>
      <c r="L10" s="10"/>
    </row>
    <row r="11" spans="2:12" x14ac:dyDescent="0.2">
      <c r="B11" s="6">
        <v>2021</v>
      </c>
      <c r="C11" s="7">
        <v>747</v>
      </c>
      <c r="D11" s="7">
        <v>6957.5</v>
      </c>
      <c r="E11" s="7">
        <v>4787.5</v>
      </c>
      <c r="F11" s="7">
        <v>2637</v>
      </c>
      <c r="G11" s="8">
        <v>498</v>
      </c>
      <c r="H11" s="7">
        <v>0</v>
      </c>
      <c r="I11" s="7">
        <v>0</v>
      </c>
      <c r="J11" s="9">
        <f t="shared" si="0"/>
        <v>15627</v>
      </c>
      <c r="K11" s="53"/>
      <c r="L11" s="10"/>
    </row>
    <row r="12" spans="2:12" x14ac:dyDescent="0.2">
      <c r="B12" s="6">
        <v>2022</v>
      </c>
      <c r="C12" s="7">
        <v>765</v>
      </c>
      <c r="D12" s="7">
        <v>6745.5</v>
      </c>
      <c r="E12" s="7">
        <v>5282</v>
      </c>
      <c r="F12" s="7">
        <v>2249</v>
      </c>
      <c r="G12" s="50">
        <v>387.5</v>
      </c>
      <c r="H12" s="7">
        <v>0</v>
      </c>
      <c r="I12" s="7">
        <v>0</v>
      </c>
      <c r="J12" s="9">
        <f t="shared" si="0"/>
        <v>15429</v>
      </c>
      <c r="K12" s="53"/>
      <c r="L12" s="10"/>
    </row>
    <row r="13" spans="2:12" x14ac:dyDescent="0.2">
      <c r="B13" s="6">
        <v>2023</v>
      </c>
      <c r="C13" s="11">
        <v>1161.5</v>
      </c>
      <c r="D13" s="11">
        <v>6302</v>
      </c>
      <c r="E13" s="11">
        <v>7593</v>
      </c>
      <c r="F13" s="11">
        <v>3174</v>
      </c>
      <c r="G13" s="12">
        <v>360</v>
      </c>
      <c r="H13" s="7">
        <v>0</v>
      </c>
      <c r="I13" s="7">
        <v>0</v>
      </c>
      <c r="J13" s="9">
        <f t="shared" si="0"/>
        <v>18590.5</v>
      </c>
      <c r="K13" s="53"/>
      <c r="L13" s="10"/>
    </row>
    <row r="14" spans="2:12" x14ac:dyDescent="0.2">
      <c r="B14" s="6">
        <v>2024</v>
      </c>
      <c r="C14" s="7">
        <v>1542.5</v>
      </c>
      <c r="D14" s="7">
        <v>7162</v>
      </c>
      <c r="E14" s="7">
        <v>5797</v>
      </c>
      <c r="F14" s="7">
        <v>3307</v>
      </c>
      <c r="G14" s="8">
        <v>487</v>
      </c>
      <c r="H14" s="7">
        <v>0</v>
      </c>
      <c r="I14" s="7">
        <v>0</v>
      </c>
      <c r="J14" s="9">
        <f t="shared" si="0"/>
        <v>18295.5</v>
      </c>
      <c r="K14" s="53"/>
      <c r="L14" s="10"/>
    </row>
    <row r="15" spans="2:12" x14ac:dyDescent="0.2">
      <c r="B15" s="5" t="s">
        <v>66</v>
      </c>
      <c r="C15" s="10"/>
      <c r="D15" s="10"/>
      <c r="E15" s="10"/>
      <c r="F15" s="10"/>
      <c r="G15" s="10"/>
      <c r="H15" s="10"/>
      <c r="I15" s="10"/>
      <c r="J15" s="10"/>
    </row>
    <row r="16" spans="2:12" x14ac:dyDescent="0.2">
      <c r="B16" s="1"/>
    </row>
    <row r="17" spans="2:12" ht="15" x14ac:dyDescent="0.25">
      <c r="B17" s="1"/>
      <c r="C17" s="3"/>
      <c r="D17" s="4"/>
    </row>
    <row r="19" spans="2:12" x14ac:dyDescent="0.2">
      <c r="C19" s="49"/>
      <c r="D19" s="49"/>
      <c r="E19" s="49"/>
      <c r="F19" s="49"/>
      <c r="G19" s="49"/>
      <c r="H19" s="49"/>
      <c r="I19" s="49"/>
      <c r="J19" s="49"/>
      <c r="K19" s="49"/>
      <c r="L19" s="49"/>
    </row>
    <row r="20" spans="2:12" x14ac:dyDescent="0.2">
      <c r="C20" s="49"/>
      <c r="D20" s="49"/>
      <c r="E20" s="49"/>
      <c r="F20" s="49"/>
      <c r="G20" s="49"/>
      <c r="H20" s="49"/>
      <c r="I20" s="49"/>
      <c r="J20" s="49"/>
      <c r="K20" s="49"/>
      <c r="L20" s="49"/>
    </row>
    <row r="21" spans="2:12" x14ac:dyDescent="0.2">
      <c r="C21" s="49"/>
      <c r="D21" s="49"/>
      <c r="E21" s="49"/>
      <c r="F21" s="49"/>
      <c r="G21" s="49"/>
      <c r="H21" s="49"/>
      <c r="I21" s="49"/>
      <c r="J21" s="49"/>
      <c r="K21" s="49"/>
      <c r="L21" s="49"/>
    </row>
    <row r="22" spans="2:12" x14ac:dyDescent="0.2">
      <c r="C22" s="49"/>
      <c r="D22" s="49"/>
      <c r="E22" s="49"/>
      <c r="F22" s="49"/>
      <c r="G22" s="49"/>
      <c r="H22" s="49"/>
      <c r="I22" s="49"/>
      <c r="J22" s="49"/>
      <c r="K22" s="49"/>
      <c r="L22" s="49"/>
    </row>
    <row r="23" spans="2:12" x14ac:dyDescent="0.2">
      <c r="C23" s="49"/>
      <c r="D23" s="49"/>
      <c r="E23" s="49"/>
      <c r="F23" s="49"/>
      <c r="G23" s="49"/>
      <c r="H23" s="49"/>
      <c r="I23" s="49"/>
      <c r="J23" s="49"/>
      <c r="K23" s="49"/>
      <c r="L23" s="49"/>
    </row>
    <row r="24" spans="2:12" x14ac:dyDescent="0.2">
      <c r="C24" s="49"/>
      <c r="D24" s="49"/>
      <c r="E24" s="49"/>
      <c r="F24" s="49"/>
      <c r="G24" s="49"/>
      <c r="H24" s="49"/>
      <c r="I24" s="49"/>
      <c r="J24" s="49"/>
      <c r="K24" s="49"/>
      <c r="L24" s="49"/>
    </row>
    <row r="25" spans="2:12" x14ac:dyDescent="0.2">
      <c r="C25" s="49"/>
      <c r="D25" s="49"/>
      <c r="E25" s="49"/>
      <c r="F25" s="49"/>
      <c r="G25" s="49"/>
      <c r="H25" s="49"/>
      <c r="I25" s="49"/>
      <c r="J25" s="49"/>
      <c r="K25" s="49"/>
      <c r="L25" s="49"/>
    </row>
    <row r="26" spans="2:12" x14ac:dyDescent="0.2">
      <c r="C26" s="49"/>
      <c r="D26" s="49"/>
      <c r="E26" s="49"/>
      <c r="F26" s="49"/>
      <c r="G26" s="49"/>
      <c r="H26" s="49"/>
      <c r="I26" s="49"/>
      <c r="J26" s="49"/>
      <c r="K26" s="49"/>
      <c r="L26" s="49"/>
    </row>
    <row r="27" spans="2:12" x14ac:dyDescent="0.2">
      <c r="C27" s="49"/>
      <c r="D27" s="49"/>
      <c r="E27" s="49"/>
      <c r="F27" s="49"/>
      <c r="G27" s="49"/>
      <c r="H27" s="49"/>
      <c r="I27" s="49"/>
      <c r="J27" s="49"/>
      <c r="K27" s="49"/>
      <c r="L27" s="49"/>
    </row>
    <row r="28" spans="2:12" x14ac:dyDescent="0.2">
      <c r="C28" s="49"/>
      <c r="D28" s="49"/>
      <c r="E28" s="49"/>
      <c r="F28" s="49"/>
      <c r="G28" s="49"/>
      <c r="H28" s="49"/>
      <c r="I28" s="49"/>
      <c r="J28" s="49"/>
      <c r="K28" s="49"/>
      <c r="L28" s="49"/>
    </row>
  </sheetData>
  <mergeCells count="2">
    <mergeCell ref="B3:B4"/>
    <mergeCell ref="C3:J3"/>
  </mergeCells>
  <pageMargins left="0.7" right="0.7" top="0.75" bottom="0.75" header="0.3" footer="0.3"/>
  <pageSetup paperSize="9" orientation="portrait" verticalDpi="0" r:id="rId1"/>
  <ignoredErrors>
    <ignoredError sqref="J5 J6:J1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5"/>
  <sheetViews>
    <sheetView showGridLines="0" zoomScaleNormal="100" workbookViewId="0"/>
  </sheetViews>
  <sheetFormatPr baseColWidth="10" defaultColWidth="10.85546875" defaultRowHeight="12.75" x14ac:dyDescent="0.2"/>
  <cols>
    <col min="1" max="1" width="2.85546875" style="19" customWidth="1"/>
    <col min="2" max="2" width="28.28515625" style="19" bestFit="1" customWidth="1"/>
    <col min="3" max="3" width="8.7109375" style="19" bestFit="1" customWidth="1"/>
    <col min="4" max="12" width="9.7109375" style="19" bestFit="1" customWidth="1"/>
    <col min="13" max="13" width="14.140625" style="19" customWidth="1"/>
    <col min="14" max="16" width="10.85546875" style="2"/>
    <col min="17" max="17" width="30.5703125" style="19" customWidth="1"/>
    <col min="18" max="20" width="10.85546875" style="2"/>
    <col min="21" max="240" width="14.140625" style="19" customWidth="1"/>
    <col min="241" max="16384" width="10.85546875" style="19"/>
  </cols>
  <sheetData>
    <row r="1" spans="2:17" ht="15" x14ac:dyDescent="0.2">
      <c r="B1" s="27" t="s">
        <v>31</v>
      </c>
    </row>
    <row r="3" spans="2:17" s="16" customFormat="1" x14ac:dyDescent="0.25">
      <c r="B3" s="29" t="s">
        <v>57</v>
      </c>
      <c r="C3" s="13">
        <v>2015</v>
      </c>
      <c r="D3" s="13">
        <v>2016</v>
      </c>
      <c r="E3" s="13">
        <v>2017</v>
      </c>
      <c r="F3" s="13">
        <v>2018</v>
      </c>
      <c r="G3" s="13">
        <v>2019</v>
      </c>
      <c r="H3" s="13">
        <v>2020</v>
      </c>
      <c r="I3" s="13">
        <v>2021</v>
      </c>
      <c r="J3" s="13">
        <v>2022</v>
      </c>
      <c r="K3" s="13">
        <v>2023</v>
      </c>
      <c r="L3" s="13">
        <v>2024</v>
      </c>
    </row>
    <row r="4" spans="2:17" x14ac:dyDescent="0.2">
      <c r="B4" s="17" t="s">
        <v>41</v>
      </c>
      <c r="C4" s="31">
        <v>2466</v>
      </c>
      <c r="D4" s="31">
        <v>3275</v>
      </c>
      <c r="E4" s="31">
        <v>3340</v>
      </c>
      <c r="F4" s="31">
        <v>2158</v>
      </c>
      <c r="G4" s="31">
        <v>3889</v>
      </c>
      <c r="H4" s="31">
        <v>1978</v>
      </c>
      <c r="I4" s="21">
        <v>3871.5</v>
      </c>
      <c r="J4" s="31">
        <v>2495</v>
      </c>
      <c r="K4" s="32">
        <v>1758</v>
      </c>
      <c r="L4" s="31">
        <v>2778</v>
      </c>
    </row>
    <row r="5" spans="2:17" x14ac:dyDescent="0.2">
      <c r="B5" s="18" t="s">
        <v>42</v>
      </c>
      <c r="C5" s="22"/>
      <c r="D5" s="22"/>
      <c r="E5" s="22"/>
      <c r="F5" s="31"/>
      <c r="G5" s="22"/>
      <c r="H5" s="22"/>
      <c r="I5" s="22"/>
      <c r="J5" s="31">
        <v>7</v>
      </c>
      <c r="K5" s="22">
        <v>5</v>
      </c>
      <c r="L5" s="22"/>
    </row>
    <row r="6" spans="2:17" x14ac:dyDescent="0.2">
      <c r="B6" s="17" t="s">
        <v>43</v>
      </c>
      <c r="C6" s="31">
        <v>489</v>
      </c>
      <c r="D6" s="31">
        <v>3271</v>
      </c>
      <c r="E6" s="31">
        <v>3229</v>
      </c>
      <c r="F6" s="31">
        <v>3363</v>
      </c>
      <c r="G6" s="31">
        <v>3171</v>
      </c>
      <c r="H6" s="31">
        <v>2241</v>
      </c>
      <c r="I6" s="21">
        <v>1500</v>
      </c>
      <c r="J6" s="31">
        <v>2028</v>
      </c>
      <c r="K6" s="32">
        <v>2816</v>
      </c>
      <c r="L6" s="31">
        <v>2551</v>
      </c>
      <c r="M6" s="20"/>
    </row>
    <row r="7" spans="2:17" x14ac:dyDescent="0.2">
      <c r="B7" s="17" t="s">
        <v>44</v>
      </c>
      <c r="C7" s="31">
        <v>23</v>
      </c>
      <c r="D7" s="31">
        <v>1</v>
      </c>
      <c r="E7" s="31">
        <v>46</v>
      </c>
      <c r="F7" s="31">
        <v>467</v>
      </c>
      <c r="G7" s="31">
        <v>519.75</v>
      </c>
      <c r="H7" s="31">
        <v>407</v>
      </c>
      <c r="I7" s="21">
        <v>329</v>
      </c>
      <c r="J7" s="21">
        <v>181</v>
      </c>
      <c r="K7" s="21">
        <v>68.5</v>
      </c>
      <c r="L7" s="21">
        <v>302</v>
      </c>
      <c r="M7" s="20"/>
    </row>
    <row r="8" spans="2:17" x14ac:dyDescent="0.2">
      <c r="B8" s="17" t="s">
        <v>45</v>
      </c>
      <c r="C8" s="31">
        <v>89</v>
      </c>
      <c r="D8" s="31">
        <v>1115</v>
      </c>
      <c r="E8" s="31">
        <v>1235</v>
      </c>
      <c r="F8" s="31">
        <v>1940</v>
      </c>
      <c r="G8" s="31">
        <v>2336</v>
      </c>
      <c r="H8" s="31">
        <v>4589.5</v>
      </c>
      <c r="I8" s="21">
        <v>4078.5</v>
      </c>
      <c r="J8" s="31">
        <v>3955</v>
      </c>
      <c r="K8" s="32">
        <v>4348</v>
      </c>
      <c r="L8" s="31">
        <v>4115.5</v>
      </c>
      <c r="M8" s="20"/>
    </row>
    <row r="9" spans="2:17" x14ac:dyDescent="0.2">
      <c r="B9" s="17" t="s">
        <v>46</v>
      </c>
      <c r="C9" s="31">
        <v>381</v>
      </c>
      <c r="D9" s="31">
        <v>316</v>
      </c>
      <c r="E9" s="31">
        <v>292</v>
      </c>
      <c r="F9" s="31">
        <v>129</v>
      </c>
      <c r="G9" s="31">
        <v>147</v>
      </c>
      <c r="H9" s="31">
        <v>10</v>
      </c>
      <c r="I9" s="21">
        <v>97</v>
      </c>
      <c r="J9" s="31">
        <v>39</v>
      </c>
      <c r="K9" s="32">
        <v>65</v>
      </c>
      <c r="L9" s="31">
        <v>78</v>
      </c>
      <c r="M9" s="20"/>
    </row>
    <row r="10" spans="2:17" x14ac:dyDescent="0.2">
      <c r="B10" s="17" t="s">
        <v>47</v>
      </c>
      <c r="C10" s="31">
        <v>589</v>
      </c>
      <c r="D10" s="31">
        <v>1497</v>
      </c>
      <c r="E10" s="31">
        <v>1420</v>
      </c>
      <c r="F10" s="31">
        <v>3167</v>
      </c>
      <c r="G10" s="31">
        <v>4576</v>
      </c>
      <c r="H10" s="31">
        <v>2150</v>
      </c>
      <c r="I10" s="21">
        <v>2576</v>
      </c>
      <c r="J10" s="31">
        <v>2642</v>
      </c>
      <c r="K10" s="32">
        <v>3768.5</v>
      </c>
      <c r="L10" s="31">
        <v>2668</v>
      </c>
      <c r="M10" s="20"/>
    </row>
    <row r="11" spans="2:17" x14ac:dyDescent="0.2">
      <c r="B11" s="17" t="s">
        <v>48</v>
      </c>
      <c r="C11" s="31"/>
      <c r="D11" s="31"/>
      <c r="E11" s="31">
        <v>168</v>
      </c>
      <c r="F11" s="31">
        <v>82</v>
      </c>
      <c r="G11" s="31">
        <v>23</v>
      </c>
      <c r="H11" s="31"/>
      <c r="I11" s="21">
        <v>47</v>
      </c>
      <c r="J11" s="31"/>
      <c r="K11" s="32"/>
      <c r="L11" s="31"/>
      <c r="M11" s="20"/>
    </row>
    <row r="12" spans="2:17" x14ac:dyDescent="0.2">
      <c r="B12" s="17" t="s">
        <v>49</v>
      </c>
      <c r="C12" s="22"/>
      <c r="D12" s="31">
        <v>41</v>
      </c>
      <c r="E12" s="31"/>
      <c r="F12" s="22"/>
      <c r="G12" s="31"/>
      <c r="H12" s="22"/>
      <c r="I12" s="22">
        <v>16</v>
      </c>
      <c r="J12" s="22"/>
      <c r="K12" s="22"/>
      <c r="L12" s="22"/>
      <c r="M12" s="20"/>
    </row>
    <row r="13" spans="2:17" x14ac:dyDescent="0.2">
      <c r="B13" s="23" t="s">
        <v>50</v>
      </c>
      <c r="C13" s="22"/>
      <c r="D13" s="22">
        <v>4</v>
      </c>
      <c r="E13" s="31">
        <v>23</v>
      </c>
      <c r="F13" s="31">
        <v>30</v>
      </c>
      <c r="G13" s="31">
        <v>10</v>
      </c>
      <c r="H13" s="22"/>
      <c r="I13" s="22"/>
      <c r="J13" s="22"/>
      <c r="K13" s="22"/>
      <c r="L13" s="31">
        <v>77</v>
      </c>
      <c r="M13" s="20"/>
    </row>
    <row r="14" spans="2:17" x14ac:dyDescent="0.2">
      <c r="B14" s="17" t="s">
        <v>51</v>
      </c>
      <c r="C14" s="31">
        <v>177</v>
      </c>
      <c r="D14" s="31">
        <v>710</v>
      </c>
      <c r="E14" s="31">
        <v>274</v>
      </c>
      <c r="F14" s="31">
        <v>1078</v>
      </c>
      <c r="G14" s="31">
        <v>1057</v>
      </c>
      <c r="H14" s="31">
        <v>1892</v>
      </c>
      <c r="I14" s="21">
        <v>2877</v>
      </c>
      <c r="J14" s="31">
        <v>3872</v>
      </c>
      <c r="K14" s="32">
        <v>5294.5</v>
      </c>
      <c r="L14" s="31">
        <v>4559</v>
      </c>
      <c r="M14" s="20"/>
    </row>
    <row r="15" spans="2:17" x14ac:dyDescent="0.2">
      <c r="B15" s="18" t="s">
        <v>52</v>
      </c>
      <c r="C15" s="22"/>
      <c r="D15" s="22"/>
      <c r="E15" s="31">
        <v>20</v>
      </c>
      <c r="F15" s="31"/>
      <c r="G15" s="31"/>
      <c r="H15" s="31">
        <v>56</v>
      </c>
      <c r="I15" s="21">
        <v>60</v>
      </c>
      <c r="J15" s="31">
        <v>43</v>
      </c>
      <c r="K15" s="32">
        <v>1</v>
      </c>
      <c r="L15" s="31">
        <v>77</v>
      </c>
      <c r="M15" s="20"/>
    </row>
    <row r="16" spans="2:17" x14ac:dyDescent="0.2">
      <c r="B16" s="18" t="s">
        <v>53</v>
      </c>
      <c r="C16" s="22"/>
      <c r="D16" s="22"/>
      <c r="E16" s="22"/>
      <c r="F16" s="31"/>
      <c r="G16" s="31">
        <v>63</v>
      </c>
      <c r="H16" s="31"/>
      <c r="I16" s="21"/>
      <c r="J16" s="22"/>
      <c r="K16" s="22"/>
      <c r="L16" s="22"/>
      <c r="M16" s="20"/>
      <c r="N16" s="19"/>
      <c r="Q16" s="24"/>
    </row>
    <row r="17" spans="2:20" x14ac:dyDescent="0.2">
      <c r="B17" s="17" t="s">
        <v>54</v>
      </c>
      <c r="C17" s="31">
        <v>535</v>
      </c>
      <c r="D17" s="31">
        <v>615</v>
      </c>
      <c r="E17" s="31">
        <v>906</v>
      </c>
      <c r="F17" s="31">
        <v>498</v>
      </c>
      <c r="G17" s="31">
        <v>783</v>
      </c>
      <c r="H17" s="31">
        <v>459</v>
      </c>
      <c r="I17" s="21">
        <v>166</v>
      </c>
      <c r="J17" s="31">
        <v>119</v>
      </c>
      <c r="K17" s="32">
        <v>434</v>
      </c>
      <c r="L17" s="31">
        <v>1067</v>
      </c>
      <c r="M17" s="20"/>
      <c r="N17" s="19"/>
    </row>
    <row r="18" spans="2:20" x14ac:dyDescent="0.2">
      <c r="B18" s="17" t="s">
        <v>55</v>
      </c>
      <c r="C18" s="31">
        <v>75</v>
      </c>
      <c r="D18" s="31">
        <v>13</v>
      </c>
      <c r="E18" s="31">
        <v>61</v>
      </c>
      <c r="F18" s="31"/>
      <c r="G18" s="31">
        <v>17</v>
      </c>
      <c r="H18" s="31"/>
      <c r="I18" s="21">
        <v>9</v>
      </c>
      <c r="J18" s="22">
        <v>48</v>
      </c>
      <c r="K18" s="22">
        <v>32</v>
      </c>
      <c r="L18" s="31">
        <v>10</v>
      </c>
      <c r="M18" s="20"/>
      <c r="N18" s="19"/>
      <c r="O18" s="19"/>
      <c r="P18" s="19"/>
      <c r="R18" s="19"/>
      <c r="S18" s="19"/>
      <c r="T18" s="19"/>
    </row>
    <row r="19" spans="2:20" x14ac:dyDescent="0.2">
      <c r="B19" s="18" t="s">
        <v>56</v>
      </c>
      <c r="C19" s="22">
        <v>91</v>
      </c>
      <c r="D19" s="22">
        <v>36</v>
      </c>
      <c r="E19" s="22">
        <v>118</v>
      </c>
      <c r="F19" s="22"/>
      <c r="G19" s="22">
        <v>25</v>
      </c>
      <c r="H19" s="22"/>
      <c r="I19" s="22"/>
      <c r="J19" s="22"/>
      <c r="K19" s="22"/>
      <c r="L19" s="31">
        <v>13</v>
      </c>
      <c r="M19" s="20"/>
      <c r="N19" s="19"/>
      <c r="O19" s="19"/>
      <c r="P19" s="19"/>
      <c r="R19" s="19"/>
      <c r="S19" s="19"/>
      <c r="T19" s="19"/>
    </row>
    <row r="20" spans="2:20" x14ac:dyDescent="0.25">
      <c r="B20" s="29" t="s">
        <v>0</v>
      </c>
      <c r="C20" s="30">
        <f>SUM(C4:C19)</f>
        <v>4915</v>
      </c>
      <c r="D20" s="30">
        <f t="shared" ref="D20:L20" si="0">SUM(D4:D19)</f>
        <v>10894</v>
      </c>
      <c r="E20" s="30">
        <f t="shared" si="0"/>
        <v>11132</v>
      </c>
      <c r="F20" s="30">
        <f t="shared" si="0"/>
        <v>12912</v>
      </c>
      <c r="G20" s="30">
        <f t="shared" si="0"/>
        <v>16616.75</v>
      </c>
      <c r="H20" s="30">
        <f t="shared" si="0"/>
        <v>13782.5</v>
      </c>
      <c r="I20" s="30">
        <f t="shared" si="0"/>
        <v>15627</v>
      </c>
      <c r="J20" s="30">
        <f t="shared" si="0"/>
        <v>15429</v>
      </c>
      <c r="K20" s="30">
        <f t="shared" si="0"/>
        <v>18590.5</v>
      </c>
      <c r="L20" s="30">
        <f t="shared" si="0"/>
        <v>18295.5</v>
      </c>
      <c r="N20" s="19"/>
      <c r="O20" s="19"/>
      <c r="P20" s="19"/>
      <c r="R20" s="19"/>
      <c r="S20" s="19"/>
      <c r="T20" s="19"/>
    </row>
    <row r="21" spans="2:20" s="26" customFormat="1" x14ac:dyDescent="0.2">
      <c r="B21" s="5" t="s">
        <v>66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</row>
    <row r="22" spans="2:20" s="51" customFormat="1" x14ac:dyDescent="0.2">
      <c r="N22" s="52"/>
      <c r="O22" s="52"/>
      <c r="P22" s="52"/>
      <c r="R22" s="52"/>
      <c r="S22" s="52"/>
      <c r="T22" s="52"/>
    </row>
    <row r="23" spans="2:20" s="51" customFormat="1" x14ac:dyDescent="0.2">
      <c r="N23" s="52"/>
      <c r="O23" s="52"/>
      <c r="P23" s="52"/>
      <c r="R23" s="52"/>
      <c r="S23" s="52"/>
      <c r="T23" s="52"/>
    </row>
    <row r="24" spans="2:20" s="51" customFormat="1" x14ac:dyDescent="0.2">
      <c r="N24" s="52"/>
      <c r="O24" s="52"/>
      <c r="P24" s="52"/>
      <c r="R24" s="52"/>
      <c r="S24" s="52"/>
      <c r="T24" s="52"/>
    </row>
    <row r="25" spans="2:20" s="51" customFormat="1" x14ac:dyDescent="0.2">
      <c r="N25" s="52"/>
      <c r="O25" s="52"/>
      <c r="P25" s="52"/>
      <c r="R25" s="52"/>
      <c r="S25" s="52"/>
      <c r="T25" s="52"/>
    </row>
    <row r="26" spans="2:20" s="51" customFormat="1" x14ac:dyDescent="0.2">
      <c r="N26" s="52"/>
      <c r="O26" s="52"/>
      <c r="P26" s="52"/>
      <c r="R26" s="52"/>
      <c r="S26" s="52"/>
      <c r="T26" s="52"/>
    </row>
    <row r="27" spans="2:20" s="51" customFormat="1" x14ac:dyDescent="0.2">
      <c r="N27" s="52"/>
      <c r="O27" s="52"/>
      <c r="P27" s="52"/>
      <c r="R27" s="52"/>
      <c r="S27" s="52"/>
      <c r="T27" s="52"/>
    </row>
    <row r="28" spans="2:20" s="51" customFormat="1" x14ac:dyDescent="0.2">
      <c r="N28" s="52"/>
      <c r="O28" s="52"/>
      <c r="P28" s="52"/>
      <c r="R28" s="52"/>
      <c r="S28" s="52"/>
      <c r="T28" s="52"/>
    </row>
    <row r="29" spans="2:20" s="51" customFormat="1" x14ac:dyDescent="0.2">
      <c r="N29" s="52"/>
      <c r="O29" s="52"/>
      <c r="P29" s="52"/>
      <c r="R29" s="52"/>
      <c r="S29" s="52"/>
      <c r="T29" s="52"/>
    </row>
    <row r="30" spans="2:20" s="51" customFormat="1" x14ac:dyDescent="0.2">
      <c r="N30" s="52"/>
      <c r="O30" s="52"/>
      <c r="P30" s="52"/>
      <c r="R30" s="52"/>
      <c r="S30" s="52"/>
      <c r="T30" s="52"/>
    </row>
    <row r="31" spans="2:20" s="51" customFormat="1" x14ac:dyDescent="0.2">
      <c r="N31" s="52"/>
      <c r="O31" s="52"/>
      <c r="P31" s="52"/>
      <c r="R31" s="52"/>
      <c r="S31" s="52"/>
      <c r="T31" s="52"/>
    </row>
    <row r="32" spans="2:20" s="51" customFormat="1" x14ac:dyDescent="0.2">
      <c r="N32" s="52"/>
      <c r="O32" s="52"/>
      <c r="P32" s="52"/>
      <c r="R32" s="52"/>
      <c r="S32" s="52"/>
      <c r="T32" s="52"/>
    </row>
    <row r="33" spans="14:20" s="51" customFormat="1" x14ac:dyDescent="0.2">
      <c r="N33" s="52"/>
      <c r="O33" s="52"/>
      <c r="P33" s="52"/>
      <c r="R33" s="52"/>
      <c r="S33" s="52"/>
      <c r="T33" s="52"/>
    </row>
    <row r="34" spans="14:20" s="51" customFormat="1" x14ac:dyDescent="0.2">
      <c r="N34" s="52"/>
      <c r="O34" s="52"/>
      <c r="P34" s="52"/>
      <c r="R34" s="52"/>
      <c r="S34" s="52"/>
      <c r="T34" s="52"/>
    </row>
    <row r="35" spans="14:20" s="51" customFormat="1" x14ac:dyDescent="0.2">
      <c r="N35" s="52"/>
      <c r="O35" s="52"/>
      <c r="P35" s="52"/>
      <c r="R35" s="52"/>
      <c r="S35" s="52"/>
      <c r="T35" s="52"/>
    </row>
  </sheetData>
  <sortState ref="B4:L19">
    <sortCondition ref="B3:B18"/>
  </sortState>
  <conditionalFormatting sqref="B4:B14">
    <cfRule type="cellIs" dxfId="1" priority="4" operator="equal">
      <formula>0</formula>
    </cfRule>
  </conditionalFormatting>
  <pageMargins left="0.7" right="0.7" top="0.75" bottom="0.75" header="0.3" footer="0.3"/>
  <pageSetup orientation="portrait" r:id="rId1"/>
  <ignoredErrors>
    <ignoredError sqref="C20:L20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1"/>
  <sheetViews>
    <sheetView showGridLines="0" zoomScaleNormal="100" workbookViewId="0"/>
  </sheetViews>
  <sheetFormatPr baseColWidth="10" defaultColWidth="10.85546875" defaultRowHeight="12.75" x14ac:dyDescent="0.2"/>
  <cols>
    <col min="1" max="1" width="3" style="19" customWidth="1"/>
    <col min="2" max="2" width="21" style="19" bestFit="1" customWidth="1"/>
    <col min="3" max="12" width="9.7109375" style="19" customWidth="1"/>
    <col min="13" max="13" width="14.140625" style="19" customWidth="1"/>
    <col min="14" max="19" width="10.85546875" style="2"/>
    <col min="20" max="244" width="14.140625" style="19" customWidth="1"/>
    <col min="245" max="16384" width="10.85546875" style="19"/>
  </cols>
  <sheetData>
    <row r="1" spans="2:19" ht="15" x14ac:dyDescent="0.2">
      <c r="B1" s="27" t="s">
        <v>29</v>
      </c>
    </row>
    <row r="3" spans="2:19" s="16" customFormat="1" x14ac:dyDescent="0.25">
      <c r="B3" s="29" t="s">
        <v>58</v>
      </c>
      <c r="C3" s="15">
        <v>2015</v>
      </c>
      <c r="D3" s="15">
        <v>2016</v>
      </c>
      <c r="E3" s="15">
        <v>2017</v>
      </c>
      <c r="F3" s="15">
        <v>2018</v>
      </c>
      <c r="G3" s="15">
        <v>2019</v>
      </c>
      <c r="H3" s="15">
        <v>2020</v>
      </c>
      <c r="I3" s="15">
        <v>2021</v>
      </c>
      <c r="J3" s="15">
        <v>2022</v>
      </c>
      <c r="K3" s="15">
        <v>2023</v>
      </c>
      <c r="L3" s="15">
        <v>2024</v>
      </c>
    </row>
    <row r="4" spans="2:19" x14ac:dyDescent="0.2">
      <c r="B4" s="17" t="s">
        <v>41</v>
      </c>
      <c r="C4" s="31">
        <v>559.61300000000006</v>
      </c>
      <c r="D4" s="31">
        <v>707.20799999999997</v>
      </c>
      <c r="E4" s="31">
        <v>725.26099999999997</v>
      </c>
      <c r="F4" s="31">
        <v>490.59500000000003</v>
      </c>
      <c r="G4" s="31">
        <v>814.625</v>
      </c>
      <c r="H4" s="31">
        <v>475.86900000000003</v>
      </c>
      <c r="I4" s="31">
        <v>869.73400000000004</v>
      </c>
      <c r="J4" s="31">
        <v>554.33100000000002</v>
      </c>
      <c r="K4" s="31">
        <v>415.358</v>
      </c>
      <c r="L4" s="31">
        <v>654.40300000000002</v>
      </c>
    </row>
    <row r="5" spans="2:19" x14ac:dyDescent="0.2">
      <c r="B5" s="18" t="s">
        <v>42</v>
      </c>
      <c r="C5" s="31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1.2170000000000001</v>
      </c>
      <c r="K5" s="31">
        <v>0.85599999999999998</v>
      </c>
      <c r="L5" s="31">
        <v>0</v>
      </c>
    </row>
    <row r="6" spans="2:19" x14ac:dyDescent="0.2">
      <c r="B6" s="17" t="s">
        <v>43</v>
      </c>
      <c r="C6" s="31">
        <v>96.031999999999996</v>
      </c>
      <c r="D6" s="31">
        <v>665.75300000000004</v>
      </c>
      <c r="E6" s="31">
        <v>662.30600000000004</v>
      </c>
      <c r="F6" s="31">
        <v>718.21699999999998</v>
      </c>
      <c r="G6" s="31">
        <v>609.7847999999999</v>
      </c>
      <c r="H6" s="31">
        <v>530.32100000000003</v>
      </c>
      <c r="I6" s="31">
        <v>296.84800000000001</v>
      </c>
      <c r="J6" s="31">
        <v>455.84500000000003</v>
      </c>
      <c r="K6" s="31">
        <v>603.22400000000005</v>
      </c>
      <c r="L6" s="31">
        <v>542.86400000000003</v>
      </c>
      <c r="M6" s="20"/>
    </row>
    <row r="7" spans="2:19" x14ac:dyDescent="0.2">
      <c r="B7" s="17" t="s">
        <v>44</v>
      </c>
      <c r="C7" s="31">
        <v>5.5810000000000004</v>
      </c>
      <c r="D7" s="31">
        <v>0</v>
      </c>
      <c r="E7" s="31">
        <v>10.743</v>
      </c>
      <c r="F7" s="31">
        <v>120.49299999999999</v>
      </c>
      <c r="G7" s="31">
        <v>129.797</v>
      </c>
      <c r="H7" s="31">
        <v>97.747</v>
      </c>
      <c r="I7" s="31">
        <v>77.629000000000005</v>
      </c>
      <c r="J7" s="31">
        <v>44.618000000000002</v>
      </c>
      <c r="K7" s="31">
        <v>16.122040000000002</v>
      </c>
      <c r="L7" s="31">
        <v>77.944000000000003</v>
      </c>
      <c r="M7" s="20"/>
    </row>
    <row r="8" spans="2:19" x14ac:dyDescent="0.2">
      <c r="B8" s="17" t="s">
        <v>45</v>
      </c>
      <c r="C8" s="31">
        <v>18.431000000000001</v>
      </c>
      <c r="D8" s="31">
        <v>213.92400000000001</v>
      </c>
      <c r="E8" s="31">
        <v>244.43299999999999</v>
      </c>
      <c r="F8" s="31">
        <v>407.83100000000002</v>
      </c>
      <c r="G8" s="31">
        <v>538.3764000000001</v>
      </c>
      <c r="H8" s="31">
        <v>976.27548000000013</v>
      </c>
      <c r="I8" s="31">
        <v>898.08238999999992</v>
      </c>
      <c r="J8" s="31">
        <v>862.02647000000002</v>
      </c>
      <c r="K8" s="31">
        <v>986.08500000000004</v>
      </c>
      <c r="L8" s="31">
        <v>943.48400000000004</v>
      </c>
      <c r="M8" s="20"/>
    </row>
    <row r="9" spans="2:19" x14ac:dyDescent="0.2">
      <c r="B9" s="17" t="s">
        <v>46</v>
      </c>
      <c r="C9" s="31">
        <v>76.938000000000002</v>
      </c>
      <c r="D9" s="31">
        <v>65.153999999999996</v>
      </c>
      <c r="E9" s="31">
        <v>57.107999999999997</v>
      </c>
      <c r="F9" s="31">
        <v>29.492000000000001</v>
      </c>
      <c r="G9" s="31">
        <v>31.349</v>
      </c>
      <c r="H9" s="31">
        <v>2.5009999999999999</v>
      </c>
      <c r="I9" s="31">
        <v>21.227</v>
      </c>
      <c r="J9" s="31">
        <v>8.9990000000000006</v>
      </c>
      <c r="K9" s="31">
        <v>11.096</v>
      </c>
      <c r="L9" s="31">
        <v>15.148999999999999</v>
      </c>
      <c r="M9" s="20"/>
    </row>
    <row r="10" spans="2:19" x14ac:dyDescent="0.2">
      <c r="B10" s="17" t="s">
        <v>47</v>
      </c>
      <c r="C10" s="31">
        <v>127.193</v>
      </c>
      <c r="D10" s="31">
        <v>314.01</v>
      </c>
      <c r="E10" s="31">
        <v>298.15800000000002</v>
      </c>
      <c r="F10" s="31">
        <v>691.70500000000004</v>
      </c>
      <c r="G10" s="31">
        <v>934.74699999999996</v>
      </c>
      <c r="H10" s="31">
        <v>462.452</v>
      </c>
      <c r="I10" s="31">
        <v>539.80499999999995</v>
      </c>
      <c r="J10" s="31">
        <v>550.06600000000003</v>
      </c>
      <c r="K10" s="31">
        <v>842.35199999999998</v>
      </c>
      <c r="L10" s="31">
        <v>531.53</v>
      </c>
      <c r="M10" s="20"/>
    </row>
    <row r="11" spans="2:19" x14ac:dyDescent="0.2">
      <c r="B11" s="17" t="s">
        <v>48</v>
      </c>
      <c r="C11" s="31">
        <v>0</v>
      </c>
      <c r="D11" s="31">
        <v>0</v>
      </c>
      <c r="E11" s="31">
        <v>36.841999999999999</v>
      </c>
      <c r="F11" s="31">
        <v>21.231000000000002</v>
      </c>
      <c r="G11" s="31">
        <v>4.3869999999999996</v>
      </c>
      <c r="H11" s="31">
        <v>0</v>
      </c>
      <c r="I11" s="31">
        <v>9.1999999999999993</v>
      </c>
      <c r="J11" s="31">
        <v>0</v>
      </c>
      <c r="K11" s="31">
        <v>0</v>
      </c>
      <c r="L11" s="31">
        <v>0</v>
      </c>
      <c r="M11" s="20"/>
    </row>
    <row r="12" spans="2:19" x14ac:dyDescent="0.2">
      <c r="B12" s="17" t="s">
        <v>49</v>
      </c>
      <c r="C12" s="31">
        <v>0</v>
      </c>
      <c r="D12" s="31">
        <v>9.4440000000000008</v>
      </c>
      <c r="E12" s="31">
        <v>0</v>
      </c>
      <c r="F12" s="31">
        <v>0</v>
      </c>
      <c r="G12" s="31">
        <v>0</v>
      </c>
      <c r="H12" s="31">
        <v>0</v>
      </c>
      <c r="I12" s="31">
        <v>3.8929999999999998</v>
      </c>
      <c r="J12" s="31">
        <v>0</v>
      </c>
      <c r="K12" s="31">
        <v>0</v>
      </c>
      <c r="L12" s="31">
        <v>0</v>
      </c>
      <c r="M12" s="20"/>
    </row>
    <row r="13" spans="2:19" x14ac:dyDescent="0.2">
      <c r="B13" s="23" t="s">
        <v>50</v>
      </c>
      <c r="C13" s="31">
        <v>0</v>
      </c>
      <c r="D13" s="31">
        <v>1.2050000000000001</v>
      </c>
      <c r="E13" s="31">
        <v>5.5140000000000002</v>
      </c>
      <c r="F13" s="31">
        <v>8.0890000000000004</v>
      </c>
      <c r="G13" s="31">
        <v>2.113</v>
      </c>
      <c r="H13" s="31">
        <v>0</v>
      </c>
      <c r="I13" s="31">
        <v>0</v>
      </c>
      <c r="J13" s="31">
        <v>0</v>
      </c>
      <c r="K13" s="31">
        <v>0</v>
      </c>
      <c r="L13" s="31">
        <v>17.225000000000001</v>
      </c>
      <c r="M13" s="20"/>
    </row>
    <row r="14" spans="2:19" x14ac:dyDescent="0.2">
      <c r="B14" s="17" t="s">
        <v>51</v>
      </c>
      <c r="C14" s="31">
        <v>35.569000000000003</v>
      </c>
      <c r="D14" s="31">
        <v>146.08099999999999</v>
      </c>
      <c r="E14" s="31">
        <v>60.908999999999999</v>
      </c>
      <c r="F14" s="31">
        <v>246.607</v>
      </c>
      <c r="G14" s="31">
        <v>238.15199999999999</v>
      </c>
      <c r="H14" s="31">
        <v>398.85399999999998</v>
      </c>
      <c r="I14" s="31">
        <v>643.53399999999999</v>
      </c>
      <c r="J14" s="31">
        <v>843.50900000000001</v>
      </c>
      <c r="K14" s="31">
        <v>1105.069</v>
      </c>
      <c r="L14" s="31">
        <v>978.40700000000004</v>
      </c>
      <c r="M14" s="20"/>
      <c r="O14" s="19"/>
      <c r="P14" s="19"/>
      <c r="S14" s="19"/>
    </row>
    <row r="15" spans="2:19" x14ac:dyDescent="0.2">
      <c r="B15" s="18" t="s">
        <v>52</v>
      </c>
      <c r="C15" s="31">
        <v>0</v>
      </c>
      <c r="D15" s="31">
        <v>0</v>
      </c>
      <c r="E15" s="31">
        <v>3.516</v>
      </c>
      <c r="F15" s="31">
        <v>0</v>
      </c>
      <c r="G15" s="31">
        <v>0</v>
      </c>
      <c r="H15" s="31">
        <v>11.613</v>
      </c>
      <c r="I15" s="31">
        <v>13.577</v>
      </c>
      <c r="J15" s="31">
        <v>9.0589999999999993</v>
      </c>
      <c r="K15" s="31">
        <v>0</v>
      </c>
      <c r="L15" s="31">
        <v>18.844000000000001</v>
      </c>
      <c r="M15" s="20"/>
      <c r="O15" s="19"/>
      <c r="P15" s="19"/>
      <c r="S15" s="19"/>
    </row>
    <row r="16" spans="2:19" x14ac:dyDescent="0.2">
      <c r="B16" s="18" t="s">
        <v>53</v>
      </c>
      <c r="C16" s="31">
        <v>0</v>
      </c>
      <c r="D16" s="31">
        <v>0</v>
      </c>
      <c r="E16" s="31">
        <v>0</v>
      </c>
      <c r="F16" s="31">
        <v>0</v>
      </c>
      <c r="G16" s="31">
        <v>17.486000000000001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20"/>
      <c r="O16" s="19"/>
      <c r="P16" s="19"/>
      <c r="S16" s="19"/>
    </row>
    <row r="17" spans="2:19" x14ac:dyDescent="0.2">
      <c r="B17" s="17" t="s">
        <v>54</v>
      </c>
      <c r="C17" s="31">
        <v>135.608</v>
      </c>
      <c r="D17" s="31">
        <v>142.571</v>
      </c>
      <c r="E17" s="31">
        <v>219.321</v>
      </c>
      <c r="F17" s="31">
        <v>110.944</v>
      </c>
      <c r="G17" s="31">
        <v>184.11600000000001</v>
      </c>
      <c r="H17" s="31">
        <v>110.66800000000001</v>
      </c>
      <c r="I17" s="31">
        <v>38.643000000000001</v>
      </c>
      <c r="J17" s="31">
        <v>27.859000000000002</v>
      </c>
      <c r="K17" s="31">
        <v>97.539000000000001</v>
      </c>
      <c r="L17" s="31">
        <v>211.375</v>
      </c>
      <c r="M17" s="20"/>
      <c r="O17" s="19"/>
      <c r="P17" s="19"/>
      <c r="S17" s="19"/>
    </row>
    <row r="18" spans="2:19" x14ac:dyDescent="0.2">
      <c r="B18" s="17" t="s">
        <v>55</v>
      </c>
      <c r="C18" s="31">
        <v>15.569000000000001</v>
      </c>
      <c r="D18" s="31">
        <v>2.7269999999999999</v>
      </c>
      <c r="E18" s="31">
        <v>11.932</v>
      </c>
      <c r="F18" s="31">
        <v>0</v>
      </c>
      <c r="G18" s="31">
        <v>4.7210000000000001</v>
      </c>
      <c r="H18" s="31">
        <v>0</v>
      </c>
      <c r="I18" s="31">
        <v>2.9060000000000001</v>
      </c>
      <c r="J18" s="31">
        <v>11.114000000000001</v>
      </c>
      <c r="K18" s="31">
        <v>8.4860000000000007</v>
      </c>
      <c r="L18" s="31">
        <v>2.0089999999999999</v>
      </c>
      <c r="M18" s="20"/>
      <c r="O18" s="19"/>
      <c r="P18" s="19"/>
      <c r="S18" s="19"/>
    </row>
    <row r="19" spans="2:19" x14ac:dyDescent="0.2">
      <c r="B19" s="18" t="s">
        <v>56</v>
      </c>
      <c r="C19" s="31">
        <v>20.273</v>
      </c>
      <c r="D19" s="31">
        <v>7.6079999999999997</v>
      </c>
      <c r="E19" s="31">
        <v>23.437999999999999</v>
      </c>
      <c r="F19" s="31">
        <v>0</v>
      </c>
      <c r="G19" s="31">
        <v>5.6829999999999998</v>
      </c>
      <c r="H19" s="31">
        <v>0</v>
      </c>
      <c r="I19" s="31">
        <v>0</v>
      </c>
      <c r="J19" s="31">
        <v>0</v>
      </c>
      <c r="K19" s="31">
        <v>0</v>
      </c>
      <c r="L19" s="31">
        <v>3.4380000000000002</v>
      </c>
      <c r="N19" s="19"/>
      <c r="O19" s="19"/>
      <c r="P19" s="19"/>
      <c r="S19" s="19"/>
    </row>
    <row r="20" spans="2:19" x14ac:dyDescent="0.2">
      <c r="B20" s="29" t="s">
        <v>0</v>
      </c>
      <c r="C20" s="59">
        <f>SUM(C4:C19)</f>
        <v>1090.807</v>
      </c>
      <c r="D20" s="59">
        <f t="shared" ref="D20:L20" si="0">SUM(D4:D19)</f>
        <v>2275.6849999999999</v>
      </c>
      <c r="E20" s="59">
        <f t="shared" si="0"/>
        <v>2359.4809999999998</v>
      </c>
      <c r="F20" s="59">
        <f t="shared" si="0"/>
        <v>2845.2040000000002</v>
      </c>
      <c r="G20" s="59">
        <f t="shared" si="0"/>
        <v>3515.3371999999999</v>
      </c>
      <c r="H20" s="59">
        <f t="shared" si="0"/>
        <v>3066.3004800000003</v>
      </c>
      <c r="I20" s="59">
        <f t="shared" si="0"/>
        <v>3415.0783899999997</v>
      </c>
      <c r="J20" s="59">
        <f t="shared" si="0"/>
        <v>3368.64347</v>
      </c>
      <c r="K20" s="59">
        <f t="shared" si="0"/>
        <v>4086.1870400000003</v>
      </c>
      <c r="L20" s="59">
        <f t="shared" si="0"/>
        <v>3996.672</v>
      </c>
      <c r="N20" s="19"/>
      <c r="O20" s="19"/>
      <c r="P20" s="19"/>
      <c r="S20" s="19"/>
    </row>
    <row r="21" spans="2:19" x14ac:dyDescent="0.2">
      <c r="B21" s="5" t="s">
        <v>66</v>
      </c>
      <c r="O21" s="19"/>
      <c r="P21" s="19"/>
      <c r="S21" s="19"/>
    </row>
  </sheetData>
  <sortState ref="B4:L19">
    <sortCondition ref="B4:B19"/>
  </sortState>
  <conditionalFormatting sqref="B4:B14">
    <cfRule type="cellIs" dxfId="0" priority="1" operator="equal">
      <formula>0</formula>
    </cfRule>
  </conditionalFormatting>
  <pageMargins left="0.7" right="0.7" top="0.75" bottom="0.75" header="0.3" footer="0.3"/>
  <pageSetup orientation="portrait" r:id="rId1"/>
  <ignoredErrors>
    <ignoredError sqref="C20:L2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Indicadores mensuales</vt:lpstr>
      <vt:lpstr>Faena anual x categoría</vt:lpstr>
      <vt:lpstr>Faena anual x provincia</vt:lpstr>
      <vt:lpstr>Producción anual x provincia</vt:lpstr>
      <vt:lpstr>'Faena anual x provincia'!Área_de_impresión</vt:lpstr>
      <vt:lpstr>'Producción anual x provincia'!Área_de_impresión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lgrosso</dc:creator>
  <cp:lastModifiedBy>Gladys Alleva</cp:lastModifiedBy>
  <cp:lastPrinted>2024-11-15T12:14:08Z</cp:lastPrinted>
  <dcterms:created xsi:type="dcterms:W3CDTF">2010-06-11T15:49:07Z</dcterms:created>
  <dcterms:modified xsi:type="dcterms:W3CDTF">2025-08-26T15:59:46Z</dcterms:modified>
</cp:coreProperties>
</file>